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SENA\Downloads\"/>
    </mc:Choice>
  </mc:AlternateContent>
  <xr:revisionPtr revIDLastSave="0" documentId="13_ncr:1_{1D01602A-1837-431A-880D-FC8E54C92927}" xr6:coauthVersionLast="47" xr6:coauthVersionMax="47" xr10:uidLastSave="{00000000-0000-0000-0000-000000000000}"/>
  <bookViews>
    <workbookView xWindow="-120" yWindow="-120" windowWidth="29040" windowHeight="15720" firstSheet="4" activeTab="9" xr2:uid="{00000000-000D-0000-FFFF-FFFF00000000}"/>
  </bookViews>
  <sheets>
    <sheet name="PRESENTACION" sheetId="1" r:id="rId1"/>
    <sheet name="DEFINICION DE FACTORES" sheetId="2" r:id="rId2"/>
    <sheet name="PONDERADOS" sheetId="3" r:id="rId3"/>
    <sheet name="MERCADO LABORAL" sheetId="4" r:id="rId4"/>
    <sheet name="JERARQUIZACION CUALITATIVA" sheetId="5" r:id="rId5"/>
    <sheet name="VALORACION" sheetId="6" r:id="rId6"/>
    <sheet name="PONDERACIÓN" sheetId="7" r:id="rId7"/>
    <sheet name="PUNTOS" sheetId="8" r:id="rId8"/>
    <sheet name="HOJA MAESTRA DE VALORACION" sheetId="9" r:id="rId9"/>
    <sheet name="METODO DETERMINANTE 1" sheetId="10" r:id="rId10"/>
  </sheets>
  <definedNames>
    <definedName name="_xlnm._FilterDatabase" localSheetId="8" hidden="1">'HOJA MAESTRA DE VALORACION'!$K$64:$K$70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glEO/cO3SSRf4KCuoyZWytOaRuCQ=="/>
    </ext>
  </extLst>
</workbook>
</file>

<file path=xl/calcChain.xml><?xml version="1.0" encoding="utf-8"?>
<calcChain xmlns="http://schemas.openxmlformats.org/spreadsheetml/2006/main">
  <c r="K12" i="9" l="1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11" i="9"/>
  <c r="D111" i="8"/>
  <c r="D112" i="8"/>
  <c r="D110" i="8"/>
  <c r="E15" i="9"/>
  <c r="E18" i="9"/>
  <c r="E21" i="9"/>
  <c r="E24" i="9"/>
  <c r="E27" i="9"/>
  <c r="E30" i="9"/>
  <c r="E33" i="9"/>
  <c r="E36" i="9"/>
  <c r="E39" i="9"/>
  <c r="E23" i="9" l="1"/>
  <c r="E32" i="9"/>
  <c r="AB32" i="9" s="1"/>
  <c r="C22" i="10" s="1"/>
  <c r="E26" i="9"/>
  <c r="AB26" i="9" s="1"/>
  <c r="C16" i="10" s="1"/>
  <c r="E31" i="9"/>
  <c r="AB31" i="9" s="1"/>
  <c r="C21" i="10" s="1"/>
  <c r="E17" i="9"/>
  <c r="AB17" i="9" s="1"/>
  <c r="C7" i="10" s="1"/>
  <c r="E29" i="9"/>
  <c r="AB29" i="9" s="1"/>
  <c r="C19" i="10" s="1"/>
  <c r="E13" i="9"/>
  <c r="AB13" i="9" s="1"/>
  <c r="C3" i="10" s="1"/>
  <c r="E28" i="9"/>
  <c r="E20" i="9"/>
  <c r="AB20" i="9" s="1"/>
  <c r="C10" i="10" s="1"/>
  <c r="E12" i="9"/>
  <c r="AB12" i="9" s="1"/>
  <c r="E35" i="9"/>
  <c r="E38" i="9"/>
  <c r="E14" i="9"/>
  <c r="AB14" i="9" s="1"/>
  <c r="C4" i="10" s="1"/>
  <c r="J67" i="10"/>
  <c r="H67" i="10"/>
  <c r="J66" i="10"/>
  <c r="I66" i="10"/>
  <c r="H66" i="10"/>
  <c r="J58" i="10"/>
  <c r="I58" i="10"/>
  <c r="H58" i="10"/>
  <c r="J57" i="10"/>
  <c r="I57" i="10"/>
  <c r="H57" i="10"/>
  <c r="J54" i="10"/>
  <c r="J49" i="10"/>
  <c r="I49" i="10"/>
  <c r="H49" i="10"/>
  <c r="J48" i="10"/>
  <c r="I48" i="10"/>
  <c r="H48" i="10"/>
  <c r="E45" i="10"/>
  <c r="J45" i="10" s="1"/>
  <c r="J40" i="10"/>
  <c r="I40" i="10"/>
  <c r="H40" i="10"/>
  <c r="J39" i="10"/>
  <c r="I39" i="10"/>
  <c r="H39" i="10"/>
  <c r="J36" i="10"/>
  <c r="D33" i="10"/>
  <c r="D54" i="10" s="1"/>
  <c r="I54" i="10" s="1"/>
  <c r="AC39" i="9"/>
  <c r="AB39" i="9"/>
  <c r="C29" i="10" s="1"/>
  <c r="AC38" i="9"/>
  <c r="AB38" i="9"/>
  <c r="C28" i="10" s="1"/>
  <c r="AC37" i="9"/>
  <c r="AC36" i="9"/>
  <c r="AB36" i="9"/>
  <c r="C26" i="10" s="1"/>
  <c r="AC35" i="9"/>
  <c r="AC34" i="9"/>
  <c r="AC33" i="9"/>
  <c r="AB33" i="9"/>
  <c r="C23" i="10" s="1"/>
  <c r="AC32" i="9"/>
  <c r="AC31" i="9"/>
  <c r="AC30" i="9"/>
  <c r="AB30" i="9"/>
  <c r="C20" i="10" s="1"/>
  <c r="AC29" i="9"/>
  <c r="AC28" i="9"/>
  <c r="AB28" i="9"/>
  <c r="C18" i="10" s="1"/>
  <c r="AC27" i="9"/>
  <c r="AB27" i="9"/>
  <c r="C17" i="10" s="1"/>
  <c r="AC26" i="9"/>
  <c r="AC25" i="9"/>
  <c r="AC24" i="9"/>
  <c r="AB24" i="9"/>
  <c r="C14" i="10" s="1"/>
  <c r="AC23" i="9"/>
  <c r="AC22" i="9"/>
  <c r="AC21" i="9"/>
  <c r="AB21" i="9"/>
  <c r="C11" i="10" s="1"/>
  <c r="AC20" i="9"/>
  <c r="AC19" i="9"/>
  <c r="AC18" i="9"/>
  <c r="AB18" i="9"/>
  <c r="C8" i="10" s="1"/>
  <c r="AC17" i="9"/>
  <c r="AC16" i="9"/>
  <c r="AC15" i="9"/>
  <c r="AB15" i="9"/>
  <c r="C5" i="10" s="1"/>
  <c r="AC14" i="9"/>
  <c r="AC13" i="9"/>
  <c r="AC12" i="9"/>
  <c r="AC11" i="9"/>
  <c r="D20" i="7"/>
  <c r="D119" i="8"/>
  <c r="D120" i="8" s="1"/>
  <c r="D121" i="8" s="1"/>
  <c r="D122" i="8" s="1"/>
  <c r="Z36" i="3"/>
  <c r="X36" i="3"/>
  <c r="V36" i="3"/>
  <c r="T36" i="3"/>
  <c r="R36" i="3"/>
  <c r="P36" i="3"/>
  <c r="N36" i="3"/>
  <c r="L36" i="3"/>
  <c r="J36" i="3"/>
  <c r="H36" i="3"/>
  <c r="Z34" i="3"/>
  <c r="Z32" i="3"/>
  <c r="Z30" i="3"/>
  <c r="Z28" i="3"/>
  <c r="Z26" i="3"/>
  <c r="Z24" i="3"/>
  <c r="Z22" i="3"/>
  <c r="Z20" i="3"/>
  <c r="Z18" i="3"/>
  <c r="Z16" i="3"/>
  <c r="Z14" i="3"/>
  <c r="Z12" i="3"/>
  <c r="Z10" i="3"/>
  <c r="E11" i="9" l="1"/>
  <c r="E34" i="9"/>
  <c r="E25" i="9"/>
  <c r="E16" i="9"/>
  <c r="AB16" i="9" s="1"/>
  <c r="C6" i="10" s="1"/>
  <c r="E6" i="10" s="1"/>
  <c r="I6" i="10" s="1"/>
  <c r="E22" i="9"/>
  <c r="E37" i="9"/>
  <c r="E19" i="9"/>
  <c r="AB19" i="9" s="1"/>
  <c r="C9" i="10" s="1"/>
  <c r="F9" i="10" s="1"/>
  <c r="H11" i="10"/>
  <c r="G11" i="10"/>
  <c r="F11" i="10"/>
  <c r="E11" i="10"/>
  <c r="I11" i="10" s="1"/>
  <c r="H19" i="10"/>
  <c r="G19" i="10"/>
  <c r="F19" i="10"/>
  <c r="E19" i="10"/>
  <c r="I19" i="10" s="1"/>
  <c r="H4" i="10"/>
  <c r="G4" i="10"/>
  <c r="F4" i="10"/>
  <c r="E4" i="10"/>
  <c r="I4" i="10" s="1"/>
  <c r="H8" i="10"/>
  <c r="G8" i="10"/>
  <c r="F8" i="10"/>
  <c r="E8" i="10"/>
  <c r="I8" i="10" s="1"/>
  <c r="H16" i="10"/>
  <c r="G16" i="10"/>
  <c r="F16" i="10"/>
  <c r="E16" i="10"/>
  <c r="I16" i="10" s="1"/>
  <c r="H20" i="10"/>
  <c r="G20" i="10"/>
  <c r="F20" i="10"/>
  <c r="E20" i="10"/>
  <c r="I20" i="10" s="1"/>
  <c r="H28" i="10"/>
  <c r="G28" i="10"/>
  <c r="F28" i="10"/>
  <c r="E28" i="10"/>
  <c r="I28" i="10" s="1"/>
  <c r="H3" i="10"/>
  <c r="G3" i="10"/>
  <c r="F3" i="10"/>
  <c r="E3" i="10"/>
  <c r="I3" i="10" s="1"/>
  <c r="H5" i="10"/>
  <c r="G5" i="10"/>
  <c r="F5" i="10"/>
  <c r="E5" i="10"/>
  <c r="I5" i="10" s="1"/>
  <c r="H17" i="10"/>
  <c r="G17" i="10"/>
  <c r="F17" i="10"/>
  <c r="E17" i="10"/>
  <c r="I17" i="10" s="1"/>
  <c r="H21" i="10"/>
  <c r="G21" i="10"/>
  <c r="F21" i="10"/>
  <c r="E21" i="10"/>
  <c r="I21" i="10" s="1"/>
  <c r="H29" i="10"/>
  <c r="G29" i="10"/>
  <c r="F29" i="10"/>
  <c r="E29" i="10"/>
  <c r="I29" i="10" s="1"/>
  <c r="H7" i="10"/>
  <c r="G7" i="10"/>
  <c r="F7" i="10"/>
  <c r="E7" i="10"/>
  <c r="I7" i="10" s="1"/>
  <c r="H23" i="10"/>
  <c r="G23" i="10"/>
  <c r="F23" i="10"/>
  <c r="E23" i="10"/>
  <c r="I23" i="10" s="1"/>
  <c r="F10" i="10"/>
  <c r="E10" i="10"/>
  <c r="I10" i="10" s="1"/>
  <c r="H10" i="10"/>
  <c r="G10" i="10"/>
  <c r="F14" i="10"/>
  <c r="E14" i="10"/>
  <c r="I14" i="10" s="1"/>
  <c r="H14" i="10"/>
  <c r="G14" i="10"/>
  <c r="F18" i="10"/>
  <c r="E18" i="10"/>
  <c r="I18" i="10" s="1"/>
  <c r="H18" i="10"/>
  <c r="G18" i="10"/>
  <c r="F22" i="10"/>
  <c r="E22" i="10"/>
  <c r="I22" i="10" s="1"/>
  <c r="H22" i="10"/>
  <c r="G22" i="10"/>
  <c r="F26" i="10"/>
  <c r="E26" i="10"/>
  <c r="I26" i="10" s="1"/>
  <c r="H26" i="10"/>
  <c r="G26" i="10"/>
  <c r="E63" i="10"/>
  <c r="J63" i="10" s="1"/>
  <c r="C45" i="10"/>
  <c r="G9" i="10" l="1"/>
  <c r="H9" i="10"/>
  <c r="F6" i="10"/>
  <c r="E9" i="10"/>
  <c r="I9" i="10" s="1"/>
  <c r="G6" i="10"/>
  <c r="H6" i="10"/>
  <c r="H45" i="10"/>
  <c r="L65" i="9"/>
  <c r="E61" i="9"/>
  <c r="L66" i="9" l="1"/>
  <c r="L68" i="9"/>
  <c r="L70" i="9"/>
  <c r="L67" i="9"/>
  <c r="L69" i="9"/>
  <c r="AB11" i="9"/>
  <c r="C2" i="10" s="1"/>
  <c r="H2" i="10" s="1"/>
  <c r="G2" i="10" l="1"/>
  <c r="E2" i="10"/>
  <c r="F2" i="10"/>
  <c r="I2" i="10" l="1"/>
  <c r="AB23" i="9" l="1"/>
  <c r="C13" i="10" s="1"/>
  <c r="AB22" i="9"/>
  <c r="C12" i="10" s="1"/>
  <c r="AB25" i="9"/>
  <c r="C15" i="10" s="1"/>
  <c r="H15" i="10" l="1"/>
  <c r="E15" i="10"/>
  <c r="G15" i="10"/>
  <c r="F15" i="10"/>
  <c r="F12" i="10"/>
  <c r="G12" i="10"/>
  <c r="E12" i="10"/>
  <c r="H12" i="10"/>
  <c r="H13" i="10"/>
  <c r="G13" i="10"/>
  <c r="F13" i="10"/>
  <c r="E13" i="10"/>
  <c r="I13" i="10" l="1"/>
  <c r="I15" i="10"/>
  <c r="I12" i="10"/>
  <c r="AB37" i="9" l="1"/>
  <c r="C27" i="10" s="1"/>
  <c r="AB35" i="9"/>
  <c r="C25" i="10" s="1"/>
  <c r="AB34" i="9"/>
  <c r="C24" i="10" s="1"/>
  <c r="E24" i="10" s="1"/>
  <c r="I24" i="10" s="1"/>
  <c r="H25" i="10" l="1"/>
  <c r="E25" i="10"/>
  <c r="I25" i="10" s="1"/>
  <c r="F25" i="10"/>
  <c r="G25" i="10"/>
  <c r="E27" i="10"/>
  <c r="I27" i="10" s="1"/>
  <c r="H27" i="10"/>
  <c r="G27" i="10"/>
  <c r="F27" i="10"/>
  <c r="C33" i="10"/>
  <c r="G24" i="10"/>
  <c r="F24" i="10"/>
  <c r="H24" i="10"/>
  <c r="I33" i="10" l="1"/>
  <c r="E65" i="10" s="1"/>
  <c r="J65" i="10" s="1"/>
  <c r="K67" i="10" s="1"/>
  <c r="F33" i="10"/>
  <c r="C55" i="10" s="1"/>
  <c r="H33" i="10"/>
  <c r="D63" i="10"/>
  <c r="I63" i="10" s="1"/>
  <c r="D36" i="10"/>
  <c r="I36" i="10" s="1"/>
  <c r="E55" i="10"/>
  <c r="J55" i="10" s="1"/>
  <c r="D45" i="10"/>
  <c r="I45" i="10" s="1"/>
  <c r="E37" i="10"/>
  <c r="J37" i="10" s="1"/>
  <c r="E46" i="10"/>
  <c r="J46" i="10" s="1"/>
  <c r="G33" i="10"/>
  <c r="E33" i="10"/>
  <c r="C37" i="10" l="1"/>
  <c r="H37" i="10" s="1"/>
  <c r="D65" i="10"/>
  <c r="I65" i="10" s="1"/>
  <c r="D47" i="10"/>
  <c r="I47" i="10" s="1"/>
  <c r="K48" i="10" s="1"/>
  <c r="D56" i="10"/>
  <c r="I56" i="10" s="1"/>
  <c r="K57" i="10" s="1"/>
  <c r="C47" i="10"/>
  <c r="F49" i="10" s="1"/>
  <c r="C64" i="10"/>
  <c r="H64" i="10" s="1"/>
  <c r="D38" i="10"/>
  <c r="I38" i="10" s="1"/>
  <c r="K39" i="10" s="1"/>
  <c r="H55" i="10"/>
  <c r="E64" i="10"/>
  <c r="J64" i="10" s="1"/>
  <c r="D55" i="10"/>
  <c r="I55" i="10" s="1"/>
  <c r="C46" i="10"/>
  <c r="C54" i="10"/>
  <c r="E47" i="10"/>
  <c r="J47" i="10" s="1"/>
  <c r="K49" i="10" s="1"/>
  <c r="E38" i="10"/>
  <c r="J38" i="10" s="1"/>
  <c r="K40" i="10" s="1"/>
  <c r="D37" i="10"/>
  <c r="I37" i="10" s="1"/>
  <c r="D46" i="10"/>
  <c r="D64" i="10"/>
  <c r="E56" i="10"/>
  <c r="J56" i="10" s="1"/>
  <c r="K58" i="10" s="1"/>
  <c r="C36" i="10"/>
  <c r="C63" i="10"/>
  <c r="C65" i="10"/>
  <c r="C38" i="10"/>
  <c r="C56" i="10"/>
  <c r="K66" i="10" l="1"/>
  <c r="H47" i="10"/>
  <c r="F57" i="10"/>
  <c r="F66" i="10"/>
  <c r="F39" i="10"/>
  <c r="F65" i="10"/>
  <c r="H63" i="10"/>
  <c r="I46" i="10"/>
  <c r="F47" i="10"/>
  <c r="F58" i="10"/>
  <c r="H56" i="10"/>
  <c r="K56" i="10" s="1"/>
  <c r="H38" i="10"/>
  <c r="K38" i="10" s="1"/>
  <c r="F40" i="10"/>
  <c r="F38" i="10"/>
  <c r="H36" i="10"/>
  <c r="F67" i="10"/>
  <c r="H65" i="10"/>
  <c r="F56" i="10"/>
  <c r="H54" i="10"/>
  <c r="I64" i="10"/>
  <c r="D67" i="10"/>
  <c r="I67" i="10" s="1"/>
  <c r="H46" i="10"/>
  <c r="F48" i="10"/>
  <c r="K47" i="10" l="1"/>
  <c r="F52" i="10" s="1"/>
  <c r="K65" i="10"/>
  <c r="F70" i="10" s="1"/>
  <c r="F61" i="10"/>
  <c r="F43" i="10"/>
  <c r="Q39" i="10" l="1"/>
  <c r="Q41" i="10"/>
  <c r="Q40" i="10"/>
  <c r="J7" i="10" l="1"/>
  <c r="M7" i="10" s="1"/>
  <c r="J12" i="10"/>
  <c r="M12" i="10" s="1"/>
  <c r="J26" i="10"/>
  <c r="M26" i="10" s="1"/>
  <c r="J20" i="10"/>
  <c r="M20" i="10" s="1"/>
  <c r="J22" i="10"/>
  <c r="M22" i="10" s="1"/>
  <c r="J5" i="10"/>
  <c r="M5" i="10" s="1"/>
  <c r="J6" i="10"/>
  <c r="M6" i="10" s="1"/>
  <c r="J4" i="10"/>
  <c r="M4" i="10" s="1"/>
  <c r="J13" i="10"/>
  <c r="M13" i="10" s="1"/>
  <c r="J28" i="10"/>
  <c r="M28" i="10" s="1"/>
  <c r="J29" i="10"/>
  <c r="M29" i="10" s="1"/>
  <c r="J25" i="10"/>
  <c r="J9" i="10"/>
  <c r="M9" i="10" s="1"/>
  <c r="J17" i="10"/>
  <c r="M17" i="10" s="1"/>
  <c r="J19" i="10"/>
  <c r="M19" i="10" s="1"/>
  <c r="J8" i="10"/>
  <c r="M8" i="10" s="1"/>
  <c r="J11" i="10"/>
  <c r="M11" i="10" s="1"/>
  <c r="J18" i="10"/>
  <c r="M18" i="10" s="1"/>
  <c r="J27" i="10"/>
  <c r="J24" i="10"/>
  <c r="J21" i="10"/>
  <c r="M21" i="10" s="1"/>
  <c r="J10" i="10"/>
  <c r="M10" i="10" s="1"/>
  <c r="J3" i="10"/>
  <c r="M3" i="10" s="1"/>
  <c r="J14" i="10"/>
  <c r="M14" i="10" s="1"/>
  <c r="J2" i="10"/>
  <c r="J15" i="10"/>
  <c r="J16" i="10"/>
  <c r="M16" i="10" s="1"/>
  <c r="J23" i="10"/>
  <c r="M23" i="10" s="1"/>
  <c r="M25" i="10" l="1"/>
  <c r="M24" i="10"/>
  <c r="M27" i="10"/>
  <c r="M2" i="10"/>
  <c r="J33" i="10"/>
  <c r="M15" i="10"/>
  <c r="M33" i="10" l="1"/>
  <c r="K5" i="10"/>
  <c r="L5" i="10" s="1"/>
  <c r="K27" i="10"/>
  <c r="L27" i="10" s="1"/>
  <c r="K9" i="10"/>
  <c r="L9" i="10" s="1"/>
  <c r="K4" i="10"/>
  <c r="L4" i="10" s="1"/>
  <c r="K15" i="10"/>
  <c r="L15" i="10" s="1"/>
  <c r="K12" i="10"/>
  <c r="L12" i="10" s="1"/>
  <c r="K16" i="10"/>
  <c r="L16" i="10" s="1"/>
  <c r="K2" i="10"/>
  <c r="K8" i="10"/>
  <c r="L8" i="10" s="1"/>
  <c r="K25" i="10"/>
  <c r="L25" i="10" s="1"/>
  <c r="K23" i="10"/>
  <c r="L23" i="10" s="1"/>
  <c r="K29" i="10"/>
  <c r="L29" i="10" s="1"/>
  <c r="K22" i="10"/>
  <c r="L22" i="10" s="1"/>
  <c r="K24" i="10"/>
  <c r="L24" i="10" s="1"/>
  <c r="K3" i="10"/>
  <c r="L3" i="10" s="1"/>
  <c r="K17" i="10"/>
  <c r="L17" i="10" s="1"/>
  <c r="K19" i="10"/>
  <c r="L19" i="10" s="1"/>
  <c r="K10" i="10"/>
  <c r="L10" i="10" s="1"/>
  <c r="K18" i="10"/>
  <c r="L18" i="10" s="1"/>
  <c r="K13" i="10"/>
  <c r="L13" i="10" s="1"/>
  <c r="K11" i="10"/>
  <c r="L11" i="10" s="1"/>
  <c r="K7" i="10"/>
  <c r="L7" i="10" s="1"/>
  <c r="K26" i="10"/>
  <c r="L26" i="10" s="1"/>
  <c r="K6" i="10"/>
  <c r="L6" i="10" s="1"/>
  <c r="K21" i="10"/>
  <c r="L21" i="10" s="1"/>
  <c r="K14" i="10"/>
  <c r="L14" i="10" s="1"/>
  <c r="K20" i="10"/>
  <c r="L20" i="10" s="1"/>
  <c r="K28" i="10"/>
  <c r="L28" i="10" s="1"/>
  <c r="K33" i="10" l="1"/>
  <c r="L2" i="10"/>
  <c r="L33" i="10" s="1"/>
  <c r="O35" i="10" s="1"/>
  <c r="O36" i="10" s="1"/>
  <c r="G19" i="8"/>
  <c r="F88" i="8"/>
  <c r="G31" i="8"/>
  <c r="F131" i="8"/>
  <c r="F109" i="8"/>
  <c r="D131" i="8"/>
  <c r="D132" i="8" s="1"/>
  <c r="D133" i="8" s="1"/>
  <c r="D134" i="8" s="1"/>
  <c r="F56" i="8"/>
  <c r="F65" i="8"/>
  <c r="G6" i="8"/>
  <c r="E20" i="7"/>
  <c r="F119" i="8"/>
  <c r="F98" i="8"/>
  <c r="F77" i="8"/>
  <c r="F20" i="7"/>
  <c r="F42" i="8"/>
</calcChain>
</file>

<file path=xl/sharedStrings.xml><?xml version="1.0" encoding="utf-8"?>
<sst xmlns="http://schemas.openxmlformats.org/spreadsheetml/2006/main" count="614" uniqueCount="282">
  <si>
    <t>PROCEDIMIENTO ESTRUCTURACION DE SALARIOS</t>
  </si>
  <si>
    <t>VERSION:001</t>
  </si>
  <si>
    <t>DEFINICIÓN DE FACTORES</t>
  </si>
  <si>
    <t>FACTORES</t>
  </si>
  <si>
    <t>DEFINICIÓN</t>
  </si>
  <si>
    <t>Educación</t>
  </si>
  <si>
    <t>Aprendizaje destinado a desarrollar la capacidad intelectual, moral y afectiva de las personas.</t>
  </si>
  <si>
    <t>Experiencia</t>
  </si>
  <si>
    <t>Conocimientos de algo que se adquiere con vivencias estudios entre otras cosas.</t>
  </si>
  <si>
    <t>Adiestramiento</t>
  </si>
  <si>
    <t>Son las habilidades, los conocimientos y  las destrezas necesarias para desempeñar un trabajo en forma eficiente.</t>
  </si>
  <si>
    <t xml:space="preserve">Habilidad mental </t>
  </si>
  <si>
    <t xml:space="preserve">La habilidad mental es una capacidad propia del ser humano que son concideradas como una destreza que ayuda a la ejecucion de una cosa o acto. </t>
  </si>
  <si>
    <t xml:space="preserve">Por supervisión </t>
  </si>
  <si>
    <t>Vigilancia de la realizacion de una actividad determinada por parte de una persona con autoridad para ello.</t>
  </si>
  <si>
    <t>Por contacto</t>
  </si>
  <si>
    <t>Manejo de informacion y comunicacion entre dos o mas personas en la realizacion de una labor.</t>
  </si>
  <si>
    <t xml:space="preserve">Por errores </t>
  </si>
  <si>
    <t>Es una responsabilidad que adquiere una persona cuando se comete un  error.</t>
  </si>
  <si>
    <t xml:space="preserve">Por datos confidenciales </t>
  </si>
  <si>
    <t>Es informacion sencible que por su mal uso no autorizado puede perjudicar gravemente a la persona o empresa.</t>
  </si>
  <si>
    <t xml:space="preserve">Mental </t>
  </si>
  <si>
    <t>Es un trabajo que exige determinado grado de atencion y  que actua como factor de presion sobre el proceso cognitivo y la toma de decisiones</t>
  </si>
  <si>
    <t xml:space="preserve">Físicos </t>
  </si>
  <si>
    <t xml:space="preserve">Esfuerzo muscular de la realizacion de actividades constantes a la hora de cumplir una funcion </t>
  </si>
  <si>
    <t xml:space="preserve">Vísual </t>
  </si>
  <si>
    <t>Es un sobre esfuerzo cuando trabajamos con los ojos durante largos periodes de esfuerzo</t>
  </si>
  <si>
    <t>Riesgos por accidentes</t>
  </si>
  <si>
    <t>Peligros ocupacionales que pueden abarcar en las funciones a realizar por el personal de trabajo.</t>
  </si>
  <si>
    <t xml:space="preserve">Satisfacción </t>
  </si>
  <si>
    <t>Grado de conformidad del trabajo realizado por el empleado en sus entorno o condiciones de trabajo.</t>
  </si>
  <si>
    <t xml:space="preserve"> </t>
  </si>
  <si>
    <t>FORMATO DETERMINACION DE PONDERADOS 
POR FACTORES Y SUBFACTORES</t>
  </si>
  <si>
    <t>FACTOR</t>
  </si>
  <si>
    <t>SUBFACTORES</t>
  </si>
  <si>
    <t xml:space="preserve">ANALISTAS </t>
  </si>
  <si>
    <t xml:space="preserve">%                                                                promedio ajustado </t>
  </si>
  <si>
    <t>Marcela Tolosa</t>
  </si>
  <si>
    <t xml:space="preserve">Yineht Prieto </t>
  </si>
  <si>
    <t>Camilo Pardo</t>
  </si>
  <si>
    <t>Laura Velandia</t>
  </si>
  <si>
    <t>Heidy Ortiz</t>
  </si>
  <si>
    <t>Maikol Plazas</t>
  </si>
  <si>
    <t>Sara Patiño</t>
  </si>
  <si>
    <t>Fabian Franco</t>
  </si>
  <si>
    <t>Nicolle Orellanos</t>
  </si>
  <si>
    <t>CONOCIMIENTOS Y HABIIDADES (25%)</t>
  </si>
  <si>
    <t>RESPONSABILIDAD (30%)</t>
  </si>
  <si>
    <t>ESFUERZO (35%)</t>
  </si>
  <si>
    <t>RIESGOS POR ACCIDENTES (10%)</t>
  </si>
  <si>
    <t xml:space="preserve">Riesgos </t>
  </si>
  <si>
    <t xml:space="preserve">TOTAL </t>
  </si>
  <si>
    <t>BOLSA DE EMPLEO</t>
  </si>
  <si>
    <t>COMPUTRABAJO</t>
  </si>
  <si>
    <t>EL EMPLEO.COM</t>
  </si>
  <si>
    <t>LINKEDIN</t>
  </si>
  <si>
    <t>APE SENA</t>
  </si>
  <si>
    <t>PROCESO Y CARGO</t>
  </si>
  <si>
    <t>SALARIO ACTUAL</t>
  </si>
  <si>
    <t>CÓDIGO C.N.O</t>
  </si>
  <si>
    <t>NOMBRE EN LA C.N.O</t>
  </si>
  <si>
    <t>NOMBRE</t>
  </si>
  <si>
    <t>DESCRIPCIÓN GENERAL</t>
  </si>
  <si>
    <t>SALARIO</t>
  </si>
  <si>
    <t xml:space="preserve">  </t>
  </si>
  <si>
    <t>GERENTE</t>
  </si>
  <si>
    <t>Director</t>
  </si>
  <si>
    <t>GESTIÓN ESTRATÉGICA</t>
  </si>
  <si>
    <t>COORDINADOR GE</t>
  </si>
  <si>
    <t>LIDER GE</t>
  </si>
  <si>
    <t>ASISTENTE GE</t>
  </si>
  <si>
    <t>MEJORA CONTINUA</t>
  </si>
  <si>
    <t>COORDINADOR MC</t>
  </si>
  <si>
    <t>LIDER MC</t>
  </si>
  <si>
    <t>ASISTENTE MC</t>
  </si>
  <si>
    <t>PRODUCTOS Y SERVICIOS</t>
  </si>
  <si>
    <t xml:space="preserve">                                                                                                                                                                                                       </t>
  </si>
  <si>
    <t>COORDINADOR PYS</t>
  </si>
  <si>
    <t>LÍDER PYS</t>
  </si>
  <si>
    <t>ASISTENTE PYS</t>
  </si>
  <si>
    <t>INVESTIGACIÓN Y EMPRESARISMO</t>
  </si>
  <si>
    <t xml:space="preserve">LÍDER PYS </t>
  </si>
  <si>
    <t>MANTENIMIENTO Y DESARROLLO</t>
  </si>
  <si>
    <t>COORDINADOR MYD</t>
  </si>
  <si>
    <t>1'800.000</t>
  </si>
  <si>
    <t>LÍDER MYD</t>
  </si>
  <si>
    <t>1'600.000</t>
  </si>
  <si>
    <t>ASISTENTE MYD</t>
  </si>
  <si>
    <t>1'400.000</t>
  </si>
  <si>
    <t>PROVISIÓN DE CARGOS</t>
  </si>
  <si>
    <t>COORDINADOR PYC</t>
  </si>
  <si>
    <t>LÍDER PYC</t>
  </si>
  <si>
    <t>ASISTENTE PYC</t>
  </si>
  <si>
    <t>SEGURIDAD Y SALUD EN EL TRABAJO</t>
  </si>
  <si>
    <t>COORDINADOR SGSST</t>
  </si>
  <si>
    <t>LÍDER SGSST</t>
  </si>
  <si>
    <t>ASISTENTE SGSST</t>
  </si>
  <si>
    <t>COMUNICACIÓN Y RELACIONES CORPO.</t>
  </si>
  <si>
    <t>COORDINADOR CYR</t>
  </si>
  <si>
    <t>LÍDER CYR</t>
  </si>
  <si>
    <t>ASISTENTE CYR</t>
  </si>
  <si>
    <t>NÓMINA Y PRESUPUESTO</t>
  </si>
  <si>
    <t>COORDINADOR NYP</t>
  </si>
  <si>
    <t>LÍDER NYP</t>
  </si>
  <si>
    <t>ASISTENTE NYP</t>
  </si>
  <si>
    <t>FORMATO JERARQUIZACION CUALITATIVA TRABAJANDO JUNTOS SAS</t>
  </si>
  <si>
    <t>CARGO</t>
  </si>
  <si>
    <t xml:space="preserve">DIRECTOR </t>
  </si>
  <si>
    <t>COORDINADOR I Y P</t>
  </si>
  <si>
    <t>TOTAL CRUCES (+)</t>
  </si>
  <si>
    <t xml:space="preserve">JERARQUIZACIÓN </t>
  </si>
  <si>
    <t>COORDINADOR GESTIÓN ESTRATEGICA</t>
  </si>
  <si>
    <t>COORDINADOR MEJORA CONTINUA</t>
  </si>
  <si>
    <t>COORDINADOR PRODUCTOS Y SERVICIOS</t>
  </si>
  <si>
    <t xml:space="preserve">COORDINADOR iNVESTIGACIO Y EMPRESARISMO </t>
  </si>
  <si>
    <t>COORDINADOR MANTENIMIENTO</t>
  </si>
  <si>
    <t>COORDINADOR PROVICIÓN DE CARGOS</t>
  </si>
  <si>
    <t>COORDINADOR SEGURIDAD Y SALUD</t>
  </si>
  <si>
    <t>COORDINADOR COMUNICACIÓN Y RELACIONES</t>
  </si>
  <si>
    <t xml:space="preserve">COORDINADOR NOMINA </t>
  </si>
  <si>
    <t>TOTAL CRUCES (-)</t>
  </si>
  <si>
    <t>JERARQUIZACIÓN</t>
  </si>
  <si>
    <t>CONOCIMIENTOS Y HABILIDADES</t>
  </si>
  <si>
    <t>ESFUERZO</t>
  </si>
  <si>
    <t>RESPONSABILIDAD</t>
  </si>
  <si>
    <t>RIESGOS</t>
  </si>
  <si>
    <t>SUBFACTOR EDUCACIÓN</t>
  </si>
  <si>
    <t>SUBFACTOR  MENTAL</t>
  </si>
  <si>
    <t>SUBFACTOR CONTACTO CON OTROS</t>
  </si>
  <si>
    <t>SUBFACTOR RIESGOS POR ACCIDENTES</t>
  </si>
  <si>
    <t>Determina los conocimientos adquiridos por una persona para desempeñar un cargo.</t>
  </si>
  <si>
    <t>Es la alteración o disminución de la eficiencia funcional generando agotamiento en un individuo evitando el estado de bienestar.</t>
  </si>
  <si>
    <t>Capacidad que tiene una persona para interactuar, el cual se encarga de optimizar la experiencia con los demás.</t>
  </si>
  <si>
    <t>Determina que el área de trabajo este en óptimas condiciones para desempeñar las funciones del cargo.</t>
  </si>
  <si>
    <t>GRADO</t>
  </si>
  <si>
    <t>DESCRIPCIÓN</t>
  </si>
  <si>
    <t>DESCRIPCION</t>
  </si>
  <si>
    <t>Bachiller</t>
  </si>
  <si>
    <t>Bajo</t>
  </si>
  <si>
    <t>Baja</t>
  </si>
  <si>
    <t>Inseguras</t>
  </si>
  <si>
    <t>Técnico</t>
  </si>
  <si>
    <t>Media</t>
  </si>
  <si>
    <t>Poco inseguras</t>
  </si>
  <si>
    <t>Tecnólogo</t>
  </si>
  <si>
    <t>Alta</t>
  </si>
  <si>
    <t>Seguras</t>
  </si>
  <si>
    <t>Titulo profesional</t>
  </si>
  <si>
    <t>Muy alta</t>
  </si>
  <si>
    <t xml:space="preserve">Alta </t>
  </si>
  <si>
    <t>Titulo profesional con técnico adicional</t>
  </si>
  <si>
    <t>SUBFACTOR EXPERIENCIA</t>
  </si>
  <si>
    <t>SUBFACTOR FISICO</t>
  </si>
  <si>
    <t>SUBFACTOR SUPERVISIÓN</t>
  </si>
  <si>
    <t>SUBFACTOR SATISFACCION</t>
  </si>
  <si>
    <t>Determina las habilidades y conocimientos desarrollados en cargos anteriores para desempeñar funciones asignadas.</t>
  </si>
  <si>
    <t>Dificultad que da por el excesivo esfuerzo isométrico generando la sensación de hormigueo que impide la capacidad de desempeñarse libremente.</t>
  </si>
  <si>
    <t>Satisfacer al máximo las expectativas del cliente e incluso superarlas y su vez implementar una mejora continua para poder cumplir los requisitos establecidos.</t>
  </si>
  <si>
    <t>Verificar las situación que se presentan en el ambiente laboral debido al mal estado, falta de orden o limpieza.</t>
  </si>
  <si>
    <t>6 meses</t>
  </si>
  <si>
    <t>1 año</t>
  </si>
  <si>
    <t>Medio</t>
  </si>
  <si>
    <t>2-3 años</t>
  </si>
  <si>
    <t>Alto</t>
  </si>
  <si>
    <t>4-5 años</t>
  </si>
  <si>
    <t>SUBFACTOR ADIESTRAMIENTO</t>
  </si>
  <si>
    <t>SUBFACTOR VISUAL</t>
  </si>
  <si>
    <t>SUBFACTOR ERRORES</t>
  </si>
  <si>
    <t>Habilidad para manejar una situación o procesar información sumistrada para lograr ayudar a resolver los problemas de forma asertiva.</t>
  </si>
  <si>
    <t>Es el cansancio visual que una persona puede tener al realizar una actividad por mucho tiempo y que necesitan de un esfuerzo visual.</t>
  </si>
  <si>
    <t>Conjunto de factores al relacionarse con los demás, marcando la energía, dedicación y los resultados.</t>
  </si>
  <si>
    <t>Básico</t>
  </si>
  <si>
    <t>Intermedio</t>
  </si>
  <si>
    <t>SUBFACTOR HABILIDAD MENTAL</t>
  </si>
  <si>
    <t>SUBFACTOR DATOS CONFIDENCIALES</t>
  </si>
  <si>
    <t>Es la capacidad de una persona de razonar y distinguir entre una buena o mala acción, realizando un análisis al respecto</t>
  </si>
  <si>
    <t>Son datos e información confidencial utilizada únicamente con autorización del titular para el fin acordado de naturaleza intima y absoluta reserva.</t>
  </si>
  <si>
    <t>Poco importante</t>
  </si>
  <si>
    <t>Importante</t>
  </si>
  <si>
    <t>Muy importante</t>
  </si>
  <si>
    <t>Muy alto</t>
  </si>
  <si>
    <t>Demasiado importante</t>
  </si>
  <si>
    <t>PORCENTAJE %</t>
  </si>
  <si>
    <t>PUNTUACIÓN MÍNIMA</t>
  </si>
  <si>
    <t>PUNTUACIÓN MÁXIMA</t>
  </si>
  <si>
    <t xml:space="preserve">Conocimientos y Habilidades </t>
  </si>
  <si>
    <t>Habilidad mental</t>
  </si>
  <si>
    <t>Riesgos</t>
  </si>
  <si>
    <t xml:space="preserve">Riesgos por accidentes </t>
  </si>
  <si>
    <t>Satisfacción</t>
  </si>
  <si>
    <t xml:space="preserve">Esfuerzo </t>
  </si>
  <si>
    <t>Fisico</t>
  </si>
  <si>
    <t>Mental</t>
  </si>
  <si>
    <t>Visual</t>
  </si>
  <si>
    <t xml:space="preserve">Responsabilidades </t>
  </si>
  <si>
    <t>Supervisión</t>
  </si>
  <si>
    <t>Por datos confidenciales</t>
  </si>
  <si>
    <t>Por contacto con otros</t>
  </si>
  <si>
    <t>Por errores</t>
  </si>
  <si>
    <t>TOTAL</t>
  </si>
  <si>
    <t>A</t>
  </si>
  <si>
    <t>ARITMETICA 1</t>
  </si>
  <si>
    <t>6-7 años</t>
  </si>
  <si>
    <t>Basico</t>
  </si>
  <si>
    <t>Es la alteracion o disminucion de la eficiencia funcional generando agotamiento en un individuo evitando el estado de bienestar.</t>
  </si>
  <si>
    <t>Poco</t>
  </si>
  <si>
    <t>Demasiado</t>
  </si>
  <si>
    <t>Excesivo</t>
  </si>
  <si>
    <t>Muy bajo</t>
  </si>
  <si>
    <t>SUBFACTOR  VISUAL</t>
  </si>
  <si>
    <t>Muy poca</t>
  </si>
  <si>
    <t>Poca</t>
  </si>
  <si>
    <t>Demasiada</t>
  </si>
  <si>
    <t>Verificar las situacion que se presentan en el ambiente laboral debido al mal estado,falta de orden o limpieza.</t>
  </si>
  <si>
    <t>No</t>
  </si>
  <si>
    <t>CARGOS</t>
  </si>
  <si>
    <t>EDUCACIÓN</t>
  </si>
  <si>
    <t>EXPERIENCIA</t>
  </si>
  <si>
    <t>HABILIDAD MENTAL</t>
  </si>
  <si>
    <t>ESFUERZO MENTAL</t>
  </si>
  <si>
    <t>ESFUERZO VISUAL</t>
  </si>
  <si>
    <t xml:space="preserve">SUPERVISIÓN </t>
  </si>
  <si>
    <t>CONTACTO CON OTROS</t>
  </si>
  <si>
    <t xml:space="preserve">ESFUERZO FISICO </t>
  </si>
  <si>
    <t xml:space="preserve">ERRORES </t>
  </si>
  <si>
    <t xml:space="preserve">DATOS DE CONFIDENCIALIDAD </t>
  </si>
  <si>
    <t xml:space="preserve">RIESGO DE ACCIDENTES </t>
  </si>
  <si>
    <t>ADIESTRAMIENTO</t>
  </si>
  <si>
    <t>TOTAL PUNTOS</t>
  </si>
  <si>
    <t>SALARIOS</t>
  </si>
  <si>
    <t>SALARIO AJUSTADO</t>
  </si>
  <si>
    <t>GRADOS 5</t>
  </si>
  <si>
    <t>GRADOS 4</t>
  </si>
  <si>
    <t>B</t>
  </si>
  <si>
    <t>G</t>
  </si>
  <si>
    <t>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</si>
  <si>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</si>
  <si>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</t>
  </si>
  <si>
    <t>DIRECTOR</t>
  </si>
  <si>
    <t>No.</t>
  </si>
  <si>
    <t>Cargo</t>
  </si>
  <si>
    <t>Puntos</t>
  </si>
  <si>
    <t>Salario</t>
  </si>
  <si>
    <t>X2</t>
  </si>
  <si>
    <t>X3</t>
  </si>
  <si>
    <t>X4</t>
  </si>
  <si>
    <t>XY</t>
  </si>
  <si>
    <t>X2*Y</t>
  </si>
  <si>
    <t>Salario Ajustado</t>
  </si>
  <si>
    <t>Salario Promedio</t>
  </si>
  <si>
    <t>Sajustado</t>
  </si>
  <si>
    <t>SACTUAL</t>
  </si>
  <si>
    <t>∑X</t>
  </si>
  <si>
    <t>∑Y</t>
  </si>
  <si>
    <t>X²</t>
  </si>
  <si>
    <t>X³</t>
  </si>
  <si>
    <t>X</t>
  </si>
  <si>
    <t>X^2Y</t>
  </si>
  <si>
    <t>Totales</t>
  </si>
  <si>
    <t>R2</t>
  </si>
  <si>
    <t>R</t>
  </si>
  <si>
    <t>COEFICIENTE A</t>
  </si>
  <si>
    <t>COEFICIENTE B</t>
  </si>
  <si>
    <t>COEFICIENTE C</t>
  </si>
  <si>
    <t xml:space="preserve">Denominador </t>
  </si>
  <si>
    <t>SUBFACTOR EDUCACIÓN 7%</t>
  </si>
  <si>
    <t>SUBFACTOR EXPERIENCIA 6%</t>
  </si>
  <si>
    <t>SUBFACTOR ADIESTRAMIENTO 6%</t>
  </si>
  <si>
    <t>SUBFACTOR HABILIDAD MENTAL 6%</t>
  </si>
  <si>
    <t>SUBFACTOR MENTAL 12%</t>
  </si>
  <si>
    <t>SUBFACTOR FÍSICO 11%</t>
  </si>
  <si>
    <t>SUBFACTOR SUPERVISIÓN 8%</t>
  </si>
  <si>
    <t>SUBFACTOR ERRORE8%</t>
  </si>
  <si>
    <t>SUBFACTOR DATOS CONFIDENCIALES 7%</t>
  </si>
  <si>
    <t>SUBFACTOR RIESGOS DE ACCIDENTES 5%</t>
  </si>
  <si>
    <t>FORMATO HOJA MAESTRA DE VALORACION SALARIAL</t>
  </si>
  <si>
    <t>CÓDIGO: GNP-FMVC-FR-003</t>
  </si>
  <si>
    <t xml:space="preserve">          FORMATO VALORACIÓN DE CARGOS</t>
  </si>
  <si>
    <t>CÓDIGO: GNP-FDP-FR-003</t>
  </si>
  <si>
    <t>CÓDIGO: GNP-FJC-FR-003</t>
  </si>
  <si>
    <t>CÓDIGO:GNP-FHMV-FR-003</t>
  </si>
  <si>
    <t>FECHA: 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</si>
</sst>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8" formatCode="&quot;$&quot;\ #,##0.00;[Red]\-&quot;$&quot;\ #,##0.00"/>
    <numFmt numFmtId="164" formatCode="[$$]#,##0.00"/>
    <numFmt numFmtId="165" formatCode="[$ $]#,##0"/>
    <numFmt numFmtId="166" formatCode="[$$]#,##0"/>
    <numFmt numFmtId="167" formatCode="_-[$$-240A]\ * #,##0.00_ ;_-[$$-240A]\ * \-#,##0.00\ ;_-[$$-240A]\ * &quot;-&quot;??_ ;_-@_ "/>
  </numFmts>
  <fonts count="37">
    <font>
      <sz val="11"/>
      <color theme="1"/>
      <name val="Calibri"/>
      <scheme val="minor"/>
    </font>
    <font>
      <b/>
      <sz val="20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rgb="FFFFFFFF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1B1B1B"/>
      <name val="Calibri"/>
      <family val="2"/>
    </font>
    <font>
      <sz val="11"/>
      <color rgb="FF333333"/>
      <name val="Calibri"/>
      <family val="2"/>
    </font>
    <font>
      <sz val="11"/>
      <color rgb="FF313944"/>
      <name val="Arial"/>
      <family val="2"/>
    </font>
    <font>
      <sz val="11"/>
      <color rgb="FF000000"/>
      <name val="Calibri"/>
      <family val="2"/>
    </font>
    <font>
      <sz val="11"/>
      <color rgb="FF313944"/>
      <name val="Calibri"/>
      <family val="2"/>
    </font>
    <font>
      <sz val="12"/>
      <color rgb="FF1B1B1B"/>
      <name val="Ubuntu"/>
    </font>
    <font>
      <sz val="11"/>
      <color rgb="FF333333"/>
      <name val="Helvetica Neue"/>
    </font>
    <font>
      <b/>
      <sz val="11"/>
      <color rgb="FF333333"/>
      <name val="Calibri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FFFF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28"/>
      <color theme="1"/>
      <name val="Calibri"/>
      <family val="2"/>
    </font>
    <font>
      <sz val="12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4"/>
      <color theme="1"/>
      <name val="Calibri"/>
      <family val="2"/>
    </font>
    <font>
      <sz val="14"/>
      <name val="Calibri"/>
      <family val="2"/>
    </font>
    <font>
      <b/>
      <sz val="11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D9E2F3"/>
        <bgColor rgb="FFD9E2F3"/>
      </patternFill>
    </fill>
    <fill>
      <patternFill patternType="solid">
        <fgColor rgb="FF333F4F"/>
        <bgColor rgb="FF333F4F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6FBFF"/>
        <bgColor rgb="FFF6FBFF"/>
      </patternFill>
    </fill>
    <fill>
      <patternFill patternType="solid">
        <fgColor rgb="FFA4C2F4"/>
        <bgColor rgb="FFA4C2F4"/>
      </patternFill>
    </fill>
    <fill>
      <patternFill patternType="solid">
        <fgColor rgb="FFCC4125"/>
        <bgColor rgb="FFCC4125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1155CC"/>
        <bgColor rgb="FF1155CC"/>
      </patternFill>
    </fill>
    <fill>
      <patternFill patternType="solid">
        <fgColor rgb="FFF4B083"/>
        <bgColor rgb="FFF4B083"/>
      </patternFill>
    </fill>
    <fill>
      <patternFill patternType="solid">
        <fgColor rgb="FFA2C4C9"/>
        <bgColor rgb="FFA2C4C9"/>
      </patternFill>
    </fill>
    <fill>
      <patternFill patternType="solid">
        <fgColor rgb="FF6FA8DC"/>
        <bgColor rgb="FF6FA8DC"/>
      </patternFill>
    </fill>
    <fill>
      <patternFill patternType="solid">
        <fgColor rgb="FFB6D7A8"/>
        <bgColor rgb="FFB6D7A8"/>
      </patternFill>
    </fill>
    <fill>
      <patternFill patternType="solid">
        <fgColor rgb="FFFFD966"/>
        <bgColor rgb="FFFFD966"/>
      </patternFill>
    </fill>
    <fill>
      <patternFill patternType="solid">
        <fgColor rgb="FFB4A7D6"/>
        <bgColor rgb="FFB4A7D6"/>
      </patternFill>
    </fill>
    <fill>
      <patternFill patternType="solid">
        <fgColor rgb="FF3C78D8"/>
        <bgColor rgb="FF3C78D8"/>
      </patternFill>
    </fill>
    <fill>
      <patternFill patternType="solid">
        <fgColor rgb="FFF6B26B"/>
        <bgColor rgb="FFF6B26B"/>
      </patternFill>
    </fill>
    <fill>
      <patternFill patternType="solid">
        <fgColor rgb="FFC8C8C8"/>
        <bgColor rgb="FFC8C8C8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rgb="FFBFBFBF"/>
        <bgColor rgb="FFBFBFBF"/>
      </patternFill>
    </fill>
    <fill>
      <patternFill patternType="solid">
        <fgColor rgb="FF999999"/>
        <bgColor rgb="FF999999"/>
      </patternFill>
    </fill>
    <fill>
      <patternFill patternType="solid">
        <fgColor rgb="FFB3AA79"/>
        <bgColor rgb="FFB3AA79"/>
      </patternFill>
    </fill>
    <fill>
      <patternFill patternType="solid">
        <fgColor rgb="FFFFFF00"/>
        <bgColor rgb="FFFFFF00"/>
      </patternFill>
    </fill>
    <fill>
      <patternFill patternType="solid">
        <fgColor rgb="FFE5E5E5"/>
        <bgColor rgb="FFE5E5E5"/>
      </patternFill>
    </fill>
    <fill>
      <patternFill patternType="solid">
        <fgColor theme="4"/>
        <bgColor theme="4"/>
      </patternFill>
    </fill>
    <fill>
      <patternFill patternType="solid">
        <fgColor rgb="FF656565"/>
        <bgColor rgb="FF656565"/>
      </patternFill>
    </fill>
    <fill>
      <patternFill patternType="solid">
        <fgColor rgb="FFF7CAAC"/>
        <bgColor rgb="FFF7CAAC"/>
      </patternFill>
    </fill>
    <fill>
      <patternFill patternType="solid">
        <fgColor theme="5"/>
        <bgColor theme="5"/>
      </patternFill>
    </fill>
    <fill>
      <patternFill patternType="solid">
        <fgColor rgb="FFC00000"/>
        <bgColor rgb="FFC00000"/>
      </patternFill>
    </fill>
    <fill>
      <patternFill patternType="solid">
        <fgColor rgb="FF8EAADB"/>
        <bgColor rgb="FF8EAADB"/>
      </patternFill>
    </fill>
    <fill>
      <patternFill patternType="solid">
        <fgColor rgb="FFDADADA"/>
        <bgColor rgb="FFDADADA"/>
      </patternFill>
    </fill>
    <fill>
      <patternFill patternType="solid">
        <fgColor rgb="FF548135"/>
        <bgColor rgb="FF548135"/>
      </patternFill>
    </fill>
    <fill>
      <patternFill patternType="solid">
        <fgColor rgb="FF989898"/>
        <bgColor rgb="FF989898"/>
      </patternFill>
    </fill>
    <fill>
      <patternFill patternType="solid">
        <fgColor rgb="FFFFD965"/>
        <bgColor rgb="FFFFD965"/>
      </patternFill>
    </fill>
    <fill>
      <patternFill patternType="solid">
        <fgColor rgb="FFFFE598"/>
        <bgColor rgb="FFFFE598"/>
      </patternFill>
    </fill>
    <fill>
      <patternFill patternType="solid">
        <fgColor rgb="FFBF9000"/>
        <bgColor rgb="FFBF9000"/>
      </patternFill>
    </fill>
    <fill>
      <patternFill patternType="solid">
        <fgColor rgb="FF385623"/>
        <bgColor rgb="FF385623"/>
      </patternFill>
    </fill>
    <fill>
      <patternFill patternType="solid">
        <fgColor rgb="FFBDD6EE"/>
        <bgColor rgb="FFBDD6EE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</fills>
  <borders count="1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DDDDDD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DDDDDD"/>
      </right>
      <top/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indexed="64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1">
    <xf numFmtId="0" fontId="0" fillId="0" borderId="0" xfId="0" applyFont="1" applyAlignme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8" fillId="0" borderId="0" xfId="0" applyFont="1"/>
    <xf numFmtId="0" fontId="10" fillId="5" borderId="24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2" fillId="7" borderId="38" xfId="0" applyFont="1" applyFill="1" applyBorder="1" applyAlignment="1">
      <alignment horizontal="center" vertical="center" wrapText="1"/>
    </xf>
    <xf numFmtId="0" fontId="3" fillId="8" borderId="38" xfId="0" applyFont="1" applyFill="1" applyBorder="1" applyAlignment="1">
      <alignment horizontal="center" vertical="center" wrapText="1"/>
    </xf>
    <xf numFmtId="0" fontId="12" fillId="7" borderId="39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12" fillId="7" borderId="41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12" fillId="7" borderId="43" xfId="0" applyFont="1" applyFill="1" applyBorder="1" applyAlignment="1">
      <alignment horizontal="center" vertical="center" wrapText="1"/>
    </xf>
    <xf numFmtId="164" fontId="3" fillId="9" borderId="42" xfId="0" applyNumberFormat="1" applyFont="1" applyFill="1" applyBorder="1" applyAlignment="1">
      <alignment horizontal="center" vertical="center" wrapText="1"/>
    </xf>
    <xf numFmtId="0" fontId="12" fillId="7" borderId="44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13" fillId="10" borderId="45" xfId="0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top" wrapText="1"/>
    </xf>
    <xf numFmtId="0" fontId="13" fillId="10" borderId="10" xfId="0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3" fillId="10" borderId="24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/>
    </xf>
    <xf numFmtId="0" fontId="14" fillId="10" borderId="46" xfId="0" applyFont="1" applyFill="1" applyBorder="1" applyAlignment="1">
      <alignment horizontal="center" vertical="center" wrapText="1"/>
    </xf>
    <xf numFmtId="0" fontId="13" fillId="10" borderId="47" xfId="0" applyFont="1" applyFill="1" applyBorder="1" applyAlignment="1">
      <alignment horizontal="center" vertical="center" wrapText="1"/>
    </xf>
    <xf numFmtId="164" fontId="16" fillId="10" borderId="24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 wrapText="1"/>
    </xf>
    <xf numFmtId="0" fontId="14" fillId="10" borderId="48" xfId="0" applyFont="1" applyFill="1" applyBorder="1" applyAlignment="1">
      <alignment horizontal="center" vertical="center" wrapText="1"/>
    </xf>
    <xf numFmtId="3" fontId="14" fillId="10" borderId="49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164" fontId="8" fillId="0" borderId="50" xfId="0" applyNumberFormat="1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3" fontId="14" fillId="1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165" fontId="8" fillId="0" borderId="52" xfId="0" applyNumberFormat="1" applyFont="1" applyBorder="1" applyAlignment="1">
      <alignment horizontal="center" vertical="center" wrapText="1"/>
    </xf>
    <xf numFmtId="166" fontId="8" fillId="0" borderId="50" xfId="0" applyNumberFormat="1" applyFont="1" applyBorder="1" applyAlignment="1">
      <alignment horizontal="center" vertical="center" wrapText="1"/>
    </xf>
    <xf numFmtId="164" fontId="16" fillId="10" borderId="24" xfId="0" applyNumberFormat="1" applyFont="1" applyFill="1" applyBorder="1" applyAlignment="1">
      <alignment horizontal="center" vertical="center" wrapText="1"/>
    </xf>
    <xf numFmtId="166" fontId="14" fillId="10" borderId="2" xfId="0" applyNumberFormat="1" applyFont="1" applyFill="1" applyBorder="1" applyAlignment="1">
      <alignment horizontal="center" vertical="center" wrapText="1"/>
    </xf>
    <xf numFmtId="164" fontId="16" fillId="10" borderId="2" xfId="0" applyNumberFormat="1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3" fillId="10" borderId="53" xfId="0" applyFont="1" applyFill="1" applyBorder="1" applyAlignment="1">
      <alignment horizontal="center" vertical="center" wrapText="1"/>
    </xf>
    <xf numFmtId="0" fontId="13" fillId="10" borderId="54" xfId="0" applyFont="1" applyFill="1" applyBorder="1" applyAlignment="1">
      <alignment horizontal="center" vertical="center" wrapText="1"/>
    </xf>
    <xf numFmtId="166" fontId="8" fillId="0" borderId="52" xfId="0" applyNumberFormat="1" applyFont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16" fillId="10" borderId="24" xfId="0" applyFont="1" applyFill="1" applyBorder="1" applyAlignment="1">
      <alignment horizontal="center" vertical="center" wrapText="1"/>
    </xf>
    <xf numFmtId="0" fontId="14" fillId="11" borderId="24" xfId="0" applyFont="1" applyFill="1" applyBorder="1" applyAlignment="1">
      <alignment horizontal="center" vertical="center" wrapText="1"/>
    </xf>
    <xf numFmtId="0" fontId="13" fillId="10" borderId="5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17" fillId="10" borderId="24" xfId="0" applyFont="1" applyFill="1" applyBorder="1" applyAlignment="1">
      <alignment horizontal="center" vertical="center" wrapText="1"/>
    </xf>
    <xf numFmtId="0" fontId="13" fillId="10" borderId="5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166" fontId="13" fillId="10" borderId="2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top"/>
    </xf>
    <xf numFmtId="0" fontId="14" fillId="10" borderId="46" xfId="0" applyFont="1" applyFill="1" applyBorder="1" applyAlignment="1">
      <alignment horizontal="center" vertical="top"/>
    </xf>
    <xf numFmtId="6" fontId="8" fillId="0" borderId="2" xfId="0" applyNumberFormat="1" applyFont="1" applyBorder="1" applyAlignment="1">
      <alignment horizontal="center" vertical="center" wrapText="1"/>
    </xf>
    <xf numFmtId="0" fontId="17" fillId="4" borderId="57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7" fillId="10" borderId="56" xfId="0" applyFont="1" applyFill="1" applyBorder="1" applyAlignment="1">
      <alignment horizontal="center" vertical="center" wrapText="1"/>
    </xf>
    <xf numFmtId="166" fontId="17" fillId="10" borderId="2" xfId="0" applyNumberFormat="1" applyFont="1" applyFill="1" applyBorder="1" applyAlignment="1">
      <alignment horizontal="center" vertical="center" wrapText="1"/>
    </xf>
    <xf numFmtId="3" fontId="13" fillId="10" borderId="2" xfId="0" applyNumberFormat="1" applyFont="1" applyFill="1" applyBorder="1" applyAlignment="1">
      <alignment horizontal="center" vertical="center" wrapText="1"/>
    </xf>
    <xf numFmtId="49" fontId="16" fillId="10" borderId="2" xfId="0" applyNumberFormat="1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3" fillId="10" borderId="39" xfId="0" applyFont="1" applyFill="1" applyBorder="1" applyAlignment="1">
      <alignment horizontal="center" vertical="center" wrapText="1"/>
    </xf>
    <xf numFmtId="165" fontId="14" fillId="10" borderId="2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0" fontId="17" fillId="10" borderId="55" xfId="0" applyFont="1" applyFill="1" applyBorder="1" applyAlignment="1">
      <alignment horizontal="center" vertical="center" wrapText="1"/>
    </xf>
    <xf numFmtId="0" fontId="14" fillId="11" borderId="58" xfId="0" applyFont="1" applyFill="1" applyBorder="1" applyAlignment="1">
      <alignment horizontal="center" vertical="center" wrapText="1"/>
    </xf>
    <xf numFmtId="0" fontId="16" fillId="10" borderId="54" xfId="0" applyFont="1" applyFill="1" applyBorder="1" applyAlignment="1">
      <alignment horizontal="center" vertical="center" wrapText="1"/>
    </xf>
    <xf numFmtId="0" fontId="18" fillId="10" borderId="24" xfId="0" applyFont="1" applyFill="1" applyBorder="1"/>
    <xf numFmtId="0" fontId="19" fillId="10" borderId="24" xfId="0" applyFont="1" applyFill="1" applyBorder="1" applyAlignment="1">
      <alignment horizontal="center" vertical="center" wrapText="1"/>
    </xf>
    <xf numFmtId="0" fontId="19" fillId="11" borderId="59" xfId="0" applyFont="1" applyFill="1" applyBorder="1" applyAlignment="1">
      <alignment horizontal="center" vertical="top"/>
    </xf>
    <xf numFmtId="0" fontId="19" fillId="10" borderId="59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13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14" borderId="2" xfId="0" applyFont="1" applyFill="1" applyBorder="1" applyAlignment="1">
      <alignment horizontal="left" vertical="center" wrapText="1"/>
    </xf>
    <xf numFmtId="0" fontId="3" fillId="15" borderId="2" xfId="0" applyFont="1" applyFill="1" applyBorder="1" applyAlignment="1">
      <alignment horizontal="left" vertical="center" wrapText="1"/>
    </xf>
    <xf numFmtId="0" fontId="3" fillId="16" borderId="2" xfId="0" applyFont="1" applyFill="1" applyBorder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 wrapText="1"/>
    </xf>
    <xf numFmtId="0" fontId="3" fillId="18" borderId="2" xfId="0" applyFont="1" applyFill="1" applyBorder="1" applyAlignment="1">
      <alignment horizontal="left" vertical="center" wrapText="1"/>
    </xf>
    <xf numFmtId="0" fontId="3" fillId="19" borderId="2" xfId="0" applyFont="1" applyFill="1" applyBorder="1" applyAlignment="1">
      <alignment horizontal="left" vertical="center" wrapText="1"/>
    </xf>
    <xf numFmtId="0" fontId="3" fillId="2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8" fillId="5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/>
    <xf numFmtId="0" fontId="8" fillId="4" borderId="2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/>
    </xf>
    <xf numFmtId="0" fontId="20" fillId="22" borderId="2" xfId="0" applyFont="1" applyFill="1" applyBorder="1" applyAlignment="1">
      <alignment horizontal="left"/>
    </xf>
    <xf numFmtId="0" fontId="3" fillId="14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3" borderId="2" xfId="0" applyFont="1" applyFill="1" applyBorder="1" applyAlignment="1">
      <alignment horizontal="left"/>
    </xf>
    <xf numFmtId="0" fontId="3" fillId="24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17" borderId="2" xfId="0" applyFont="1" applyFill="1" applyBorder="1" applyAlignment="1">
      <alignment horizontal="left"/>
    </xf>
    <xf numFmtId="0" fontId="3" fillId="25" borderId="2" xfId="0" applyFont="1" applyFill="1" applyBorder="1" applyAlignment="1">
      <alignment horizontal="left"/>
    </xf>
    <xf numFmtId="0" fontId="3" fillId="26" borderId="2" xfId="0" applyFont="1" applyFill="1" applyBorder="1" applyAlignment="1">
      <alignment horizontal="left"/>
    </xf>
    <xf numFmtId="0" fontId="3" fillId="20" borderId="2" xfId="0" applyFont="1" applyFill="1" applyBorder="1" applyAlignment="1">
      <alignment horizontal="left"/>
    </xf>
    <xf numFmtId="0" fontId="22" fillId="0" borderId="63" xfId="0" applyFont="1" applyBorder="1" applyAlignment="1">
      <alignment wrapText="1"/>
    </xf>
    <xf numFmtId="0" fontId="22" fillId="0" borderId="0" xfId="0" applyFont="1" applyAlignment="1">
      <alignment wrapText="1"/>
    </xf>
    <xf numFmtId="9" fontId="21" fillId="9" borderId="64" xfId="0" applyNumberFormat="1" applyFont="1" applyFill="1" applyBorder="1" applyAlignment="1">
      <alignment horizontal="center" wrapText="1"/>
    </xf>
    <xf numFmtId="9" fontId="23" fillId="5" borderId="64" xfId="0" applyNumberFormat="1" applyFont="1" applyFill="1" applyBorder="1" applyAlignment="1">
      <alignment horizontal="center" wrapText="1"/>
    </xf>
    <xf numFmtId="9" fontId="21" fillId="27" borderId="64" xfId="0" applyNumberFormat="1" applyFont="1" applyFill="1" applyBorder="1" applyAlignment="1">
      <alignment horizontal="center" wrapText="1"/>
    </xf>
    <xf numFmtId="9" fontId="21" fillId="19" borderId="64" xfId="0" applyNumberFormat="1" applyFont="1" applyFill="1" applyBorder="1" applyAlignment="1">
      <alignment horizontal="center" wrapText="1"/>
    </xf>
    <xf numFmtId="0" fontId="21" fillId="29" borderId="72" xfId="0" applyFont="1" applyFill="1" applyBorder="1" applyAlignment="1">
      <alignment horizontal="center" wrapText="1"/>
    </xf>
    <xf numFmtId="0" fontId="21" fillId="29" borderId="64" xfId="0" applyFont="1" applyFill="1" applyBorder="1" applyAlignment="1">
      <alignment horizontal="center" wrapText="1"/>
    </xf>
    <xf numFmtId="0" fontId="24" fillId="10" borderId="73" xfId="0" applyFont="1" applyFill="1" applyBorder="1" applyAlignment="1">
      <alignment horizontal="center" wrapText="1"/>
    </xf>
    <xf numFmtId="0" fontId="24" fillId="10" borderId="77" xfId="0" applyFont="1" applyFill="1" applyBorder="1" applyAlignment="1">
      <alignment horizontal="center" wrapText="1"/>
    </xf>
    <xf numFmtId="0" fontId="24" fillId="10" borderId="64" xfId="0" applyFont="1" applyFill="1" applyBorder="1" applyAlignment="1">
      <alignment horizontal="center" wrapText="1"/>
    </xf>
    <xf numFmtId="0" fontId="24" fillId="10" borderId="72" xfId="0" applyFont="1" applyFill="1" applyBorder="1" applyAlignment="1">
      <alignment horizontal="center" wrapText="1"/>
    </xf>
    <xf numFmtId="0" fontId="22" fillId="0" borderId="70" xfId="0" applyFont="1" applyBorder="1" applyAlignment="1">
      <alignment wrapText="1"/>
    </xf>
    <xf numFmtId="9" fontId="21" fillId="30" borderId="64" xfId="0" applyNumberFormat="1" applyFont="1" applyFill="1" applyBorder="1" applyAlignment="1">
      <alignment horizontal="center" wrapText="1"/>
    </xf>
    <xf numFmtId="0" fontId="24" fillId="10" borderId="24" xfId="0" applyFont="1" applyFill="1" applyBorder="1" applyAlignment="1">
      <alignment horizontal="center" wrapText="1"/>
    </xf>
    <xf numFmtId="0" fontId="24" fillId="10" borderId="86" xfId="0" applyFont="1" applyFill="1" applyBorder="1" applyAlignment="1">
      <alignment horizontal="center" wrapText="1"/>
    </xf>
    <xf numFmtId="0" fontId="24" fillId="10" borderId="87" xfId="0" applyFont="1" applyFill="1" applyBorder="1" applyAlignment="1">
      <alignment wrapText="1"/>
    </xf>
    <xf numFmtId="0" fontId="24" fillId="10" borderId="64" xfId="0" applyFont="1" applyFill="1" applyBorder="1" applyAlignment="1">
      <alignment wrapText="1"/>
    </xf>
    <xf numFmtId="0" fontId="24" fillId="10" borderId="24" xfId="0" applyFont="1" applyFill="1" applyBorder="1" applyAlignment="1">
      <alignment wrapText="1"/>
    </xf>
    <xf numFmtId="9" fontId="21" fillId="4" borderId="24" xfId="0" applyNumberFormat="1" applyFont="1" applyFill="1" applyBorder="1" applyAlignment="1">
      <alignment horizontal="center" wrapText="1"/>
    </xf>
    <xf numFmtId="0" fontId="21" fillId="10" borderId="72" xfId="0" applyFont="1" applyFill="1" applyBorder="1" applyAlignment="1">
      <alignment horizontal="center" wrapText="1"/>
    </xf>
    <xf numFmtId="0" fontId="21" fillId="4" borderId="24" xfId="0" applyFont="1" applyFill="1" applyBorder="1" applyAlignment="1">
      <alignment horizontal="center" wrapText="1"/>
    </xf>
    <xf numFmtId="0" fontId="24" fillId="4" borderId="24" xfId="0" applyFont="1" applyFill="1" applyBorder="1" applyAlignment="1">
      <alignment horizontal="center" wrapText="1"/>
    </xf>
    <xf numFmtId="0" fontId="22" fillId="4" borderId="24" xfId="0" applyFont="1" applyFill="1" applyBorder="1" applyAlignment="1">
      <alignment wrapText="1"/>
    </xf>
    <xf numFmtId="9" fontId="25" fillId="4" borderId="24" xfId="0" applyNumberFormat="1" applyFont="1" applyFill="1" applyBorder="1" applyAlignment="1">
      <alignment horizontal="center" wrapText="1"/>
    </xf>
    <xf numFmtId="0" fontId="21" fillId="30" borderId="72" xfId="0" applyFont="1" applyFill="1" applyBorder="1" applyAlignment="1">
      <alignment horizontal="center" wrapText="1"/>
    </xf>
    <xf numFmtId="0" fontId="26" fillId="0" borderId="95" xfId="0" applyFont="1" applyBorder="1" applyAlignment="1">
      <alignment horizontal="center"/>
    </xf>
    <xf numFmtId="0" fontId="26" fillId="0" borderId="0" xfId="0" applyFont="1" applyAlignment="1">
      <alignment horizontal="center"/>
    </xf>
    <xf numFmtId="9" fontId="26" fillId="32" borderId="95" xfId="0" applyNumberFormat="1" applyFont="1" applyFill="1" applyBorder="1" applyAlignment="1">
      <alignment horizontal="center"/>
    </xf>
    <xf numFmtId="3" fontId="26" fillId="32" borderId="95" xfId="0" applyNumberFormat="1" applyFont="1" applyFill="1" applyBorder="1" applyAlignment="1">
      <alignment horizontal="center"/>
    </xf>
    <xf numFmtId="1" fontId="26" fillId="32" borderId="95" xfId="0" applyNumberFormat="1" applyFont="1" applyFill="1" applyBorder="1" applyAlignment="1">
      <alignment horizontal="center"/>
    </xf>
    <xf numFmtId="9" fontId="26" fillId="0" borderId="95" xfId="0" applyNumberFormat="1" applyFont="1" applyBorder="1" applyAlignment="1">
      <alignment horizontal="center"/>
    </xf>
    <xf numFmtId="3" fontId="26" fillId="0" borderId="95" xfId="0" applyNumberFormat="1" applyFont="1" applyBorder="1" applyAlignment="1">
      <alignment horizontal="center"/>
    </xf>
    <xf numFmtId="9" fontId="26" fillId="9" borderId="95" xfId="0" applyNumberFormat="1" applyFont="1" applyFill="1" applyBorder="1" applyAlignment="1">
      <alignment horizontal="center"/>
    </xf>
    <xf numFmtId="3" fontId="26" fillId="9" borderId="95" xfId="0" applyNumberFormat="1" applyFont="1" applyFill="1" applyBorder="1" applyAlignment="1">
      <alignment horizontal="center"/>
    </xf>
    <xf numFmtId="1" fontId="26" fillId="9" borderId="95" xfId="0" applyNumberFormat="1" applyFont="1" applyFill="1" applyBorder="1" applyAlignment="1">
      <alignment horizontal="center"/>
    </xf>
    <xf numFmtId="0" fontId="26" fillId="9" borderId="95" xfId="0" applyFont="1" applyFill="1" applyBorder="1" applyAlignment="1">
      <alignment horizontal="center"/>
    </xf>
    <xf numFmtId="0" fontId="28" fillId="30" borderId="64" xfId="0" applyFont="1" applyFill="1" applyBorder="1" applyAlignment="1">
      <alignment horizontal="center" wrapText="1"/>
    </xf>
    <xf numFmtId="0" fontId="28" fillId="33" borderId="64" xfId="0" applyFont="1" applyFill="1" applyBorder="1" applyAlignment="1">
      <alignment horizontal="center" wrapText="1"/>
    </xf>
    <xf numFmtId="0" fontId="28" fillId="33" borderId="60" xfId="0" applyFont="1" applyFill="1" applyBorder="1" applyAlignment="1">
      <alignment horizontal="center" wrapText="1"/>
    </xf>
    <xf numFmtId="0" fontId="22" fillId="0" borderId="95" xfId="0" applyFont="1" applyBorder="1" applyAlignment="1">
      <alignment wrapText="1"/>
    </xf>
    <xf numFmtId="0" fontId="22" fillId="10" borderId="77" xfId="0" applyFont="1" applyFill="1" applyBorder="1" applyAlignment="1">
      <alignment horizontal="center" wrapText="1"/>
    </xf>
    <xf numFmtId="0" fontId="22" fillId="10" borderId="74" xfId="0" applyFont="1" applyFill="1" applyBorder="1" applyAlignment="1">
      <alignment wrapText="1"/>
    </xf>
    <xf numFmtId="0" fontId="22" fillId="28" borderId="77" xfId="0" applyFont="1" applyFill="1" applyBorder="1" applyAlignment="1">
      <alignment horizontal="right" wrapText="1"/>
    </xf>
    <xf numFmtId="0" fontId="22" fillId="10" borderId="78" xfId="0" applyFont="1" applyFill="1" applyBorder="1" applyAlignment="1">
      <alignment wrapText="1"/>
    </xf>
    <xf numFmtId="1" fontId="22" fillId="28" borderId="77" xfId="0" applyNumberFormat="1" applyFont="1" applyFill="1" applyBorder="1" applyAlignment="1">
      <alignment horizontal="right" wrapText="1"/>
    </xf>
    <xf numFmtId="0" fontId="22" fillId="10" borderId="64" xfId="0" applyFont="1" applyFill="1" applyBorder="1" applyAlignment="1">
      <alignment horizontal="center" wrapText="1"/>
    </xf>
    <xf numFmtId="0" fontId="22" fillId="10" borderId="80" xfId="0" applyFont="1" applyFill="1" applyBorder="1" applyAlignment="1">
      <alignment wrapText="1"/>
    </xf>
    <xf numFmtId="0" fontId="22" fillId="28" borderId="64" xfId="0" applyFont="1" applyFill="1" applyBorder="1" applyAlignment="1">
      <alignment horizontal="right" wrapText="1"/>
    </xf>
    <xf numFmtId="0" fontId="22" fillId="10" borderId="24" xfId="0" applyFont="1" applyFill="1" applyBorder="1" applyAlignment="1">
      <alignment horizontal="center" wrapText="1"/>
    </xf>
    <xf numFmtId="0" fontId="22" fillId="28" borderId="24" xfId="0" applyFont="1" applyFill="1" applyBorder="1" applyAlignment="1">
      <alignment horizontal="right" wrapText="1"/>
    </xf>
    <xf numFmtId="1" fontId="22" fillId="0" borderId="95" xfId="0" applyNumberFormat="1" applyFont="1" applyBorder="1" applyAlignment="1">
      <alignment wrapText="1"/>
    </xf>
    <xf numFmtId="3" fontId="22" fillId="28" borderId="77" xfId="0" applyNumberFormat="1" applyFont="1" applyFill="1" applyBorder="1" applyAlignment="1">
      <alignment horizontal="right" wrapText="1"/>
    </xf>
    <xf numFmtId="0" fontId="22" fillId="10" borderId="99" xfId="0" applyFont="1" applyFill="1" applyBorder="1" applyAlignment="1">
      <alignment horizontal="center" wrapText="1"/>
    </xf>
    <xf numFmtId="0" fontId="24" fillId="10" borderId="95" xfId="0" applyFont="1" applyFill="1" applyBorder="1" applyAlignment="1">
      <alignment horizontal="center" wrapText="1"/>
    </xf>
    <xf numFmtId="0" fontId="24" fillId="10" borderId="31" xfId="0" applyFont="1" applyFill="1" applyBorder="1" applyAlignment="1">
      <alignment wrapText="1"/>
    </xf>
    <xf numFmtId="0" fontId="22" fillId="4" borderId="24" xfId="0" applyFont="1" applyFill="1" applyBorder="1" applyAlignment="1">
      <alignment horizontal="right" wrapText="1"/>
    </xf>
    <xf numFmtId="3" fontId="22" fillId="28" borderId="64" xfId="0" applyNumberFormat="1" applyFont="1" applyFill="1" applyBorder="1" applyAlignment="1">
      <alignment horizontal="right" wrapText="1"/>
    </xf>
    <xf numFmtId="0" fontId="28" fillId="35" borderId="64" xfId="0" applyFont="1" applyFill="1" applyBorder="1" applyAlignment="1">
      <alignment horizontal="center" wrapText="1"/>
    </xf>
    <xf numFmtId="0" fontId="22" fillId="10" borderId="64" xfId="0" applyFont="1" applyFill="1" applyBorder="1" applyAlignment="1">
      <alignment horizontal="right" wrapText="1"/>
    </xf>
    <xf numFmtId="0" fontId="4" fillId="2" borderId="106" xfId="0" applyFont="1" applyFill="1" applyBorder="1" applyAlignment="1">
      <alignment horizontal="center" wrapText="1"/>
    </xf>
    <xf numFmtId="0" fontId="4" fillId="2" borderId="106" xfId="0" applyFont="1" applyFill="1" applyBorder="1" applyAlignment="1">
      <alignment horizontal="center" wrapText="1"/>
    </xf>
    <xf numFmtId="0" fontId="22" fillId="10" borderId="95" xfId="0" applyFont="1" applyFill="1" applyBorder="1" applyAlignment="1">
      <alignment horizontal="center" wrapText="1"/>
    </xf>
    <xf numFmtId="0" fontId="3" fillId="0" borderId="95" xfId="0" applyFont="1" applyBorder="1" applyAlignment="1">
      <alignment horizontal="left" vertical="center" wrapText="1"/>
    </xf>
    <xf numFmtId="0" fontId="22" fillId="28" borderId="95" xfId="0" applyFont="1" applyFill="1" applyBorder="1" applyAlignment="1">
      <alignment horizontal="right" wrapText="1"/>
    </xf>
    <xf numFmtId="0" fontId="22" fillId="28" borderId="95" xfId="0" applyFont="1" applyFill="1" applyBorder="1" applyAlignment="1">
      <alignment horizontal="right" wrapText="1"/>
    </xf>
    <xf numFmtId="0" fontId="22" fillId="10" borderId="95" xfId="0" applyFont="1" applyFill="1" applyBorder="1" applyAlignment="1">
      <alignment horizontal="right" wrapText="1"/>
    </xf>
    <xf numFmtId="0" fontId="22" fillId="10" borderId="95" xfId="0" applyFont="1" applyFill="1" applyBorder="1" applyAlignment="1">
      <alignment horizontal="right" wrapText="1"/>
    </xf>
    <xf numFmtId="6" fontId="22" fillId="10" borderId="95" xfId="0" applyNumberFormat="1" applyFont="1" applyFill="1" applyBorder="1" applyAlignment="1">
      <alignment horizontal="right" wrapText="1"/>
    </xf>
    <xf numFmtId="8" fontId="22" fillId="28" borderId="95" xfId="0" applyNumberFormat="1" applyFont="1" applyFill="1" applyBorder="1" applyAlignment="1">
      <alignment horizontal="right" wrapText="1"/>
    </xf>
    <xf numFmtId="0" fontId="22" fillId="10" borderId="95" xfId="0" applyFont="1" applyFill="1" applyBorder="1" applyAlignment="1">
      <alignment horizont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/>
    </xf>
    <xf numFmtId="0" fontId="22" fillId="0" borderId="95" xfId="0" applyFont="1" applyBorder="1" applyAlignment="1">
      <alignment wrapText="1"/>
    </xf>
    <xf numFmtId="8" fontId="22" fillId="10" borderId="95" xfId="0" applyNumberFormat="1" applyFont="1" applyFill="1" applyBorder="1" applyAlignment="1">
      <alignment horizontal="right" wrapText="1"/>
    </xf>
    <xf numFmtId="0" fontId="3" fillId="0" borderId="95" xfId="0" applyFont="1" applyBorder="1" applyAlignment="1">
      <alignment horizontal="left" vertical="center"/>
    </xf>
    <xf numFmtId="0" fontId="8" fillId="0" borderId="95" xfId="0" applyFont="1" applyBorder="1" applyAlignment="1"/>
    <xf numFmtId="0" fontId="8" fillId="0" borderId="95" xfId="0" applyFont="1" applyBorder="1"/>
    <xf numFmtId="0" fontId="22" fillId="28" borderId="0" xfId="0" applyFont="1" applyFill="1" applyAlignment="1">
      <alignment horizontal="right" wrapText="1"/>
    </xf>
    <xf numFmtId="0" fontId="3" fillId="0" borderId="95" xfId="0" applyFont="1" applyBorder="1" applyAlignment="1">
      <alignment horizontal="left" wrapText="1"/>
    </xf>
    <xf numFmtId="0" fontId="31" fillId="0" borderId="0" xfId="0" applyFont="1"/>
    <xf numFmtId="0" fontId="32" fillId="0" borderId="2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0" borderId="52" xfId="0" applyFont="1" applyBorder="1" applyAlignment="1">
      <alignment horizontal="center"/>
    </xf>
    <xf numFmtId="1" fontId="8" fillId="0" borderId="52" xfId="0" applyNumberFormat="1" applyFont="1" applyBorder="1"/>
    <xf numFmtId="167" fontId="8" fillId="0" borderId="52" xfId="0" applyNumberFormat="1" applyFont="1" applyBorder="1"/>
    <xf numFmtId="167" fontId="8" fillId="0" borderId="2" xfId="0" applyNumberFormat="1" applyFont="1" applyBorder="1"/>
    <xf numFmtId="1" fontId="8" fillId="0" borderId="2" xfId="0" applyNumberFormat="1" applyFont="1" applyBorder="1"/>
    <xf numFmtId="1" fontId="8" fillId="0" borderId="0" xfId="0" applyNumberFormat="1" applyFont="1"/>
    <xf numFmtId="0" fontId="8" fillId="0" borderId="16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6" fillId="0" borderId="2" xfId="0" applyFont="1" applyBorder="1"/>
    <xf numFmtId="2" fontId="8" fillId="0" borderId="2" xfId="0" applyNumberFormat="1" applyFont="1" applyBorder="1"/>
    <xf numFmtId="1" fontId="8" fillId="36" borderId="24" xfId="0" applyNumberFormat="1" applyFont="1" applyFill="1" applyBorder="1"/>
    <xf numFmtId="1" fontId="8" fillId="4" borderId="24" xfId="0" applyNumberFormat="1" applyFont="1" applyFill="1" applyBorder="1"/>
    <xf numFmtId="0" fontId="8" fillId="37" borderId="24" xfId="0" applyFont="1" applyFill="1" applyBorder="1"/>
    <xf numFmtId="1" fontId="8" fillId="38" borderId="24" xfId="0" applyNumberFormat="1" applyFont="1" applyFill="1" applyBorder="1"/>
    <xf numFmtId="1" fontId="8" fillId="37" borderId="24" xfId="0" applyNumberFormat="1" applyFont="1" applyFill="1" applyBorder="1"/>
    <xf numFmtId="1" fontId="8" fillId="39" borderId="24" xfId="0" applyNumberFormat="1" applyFont="1" applyFill="1" applyBorder="1"/>
    <xf numFmtId="1" fontId="8" fillId="40" borderId="24" xfId="0" applyNumberFormat="1" applyFont="1" applyFill="1" applyBorder="1"/>
    <xf numFmtId="1" fontId="8" fillId="41" borderId="24" xfId="0" applyNumberFormat="1" applyFont="1" applyFill="1" applyBorder="1"/>
    <xf numFmtId="0" fontId="8" fillId="38" borderId="24" xfId="0" applyFont="1" applyFill="1" applyBorder="1"/>
    <xf numFmtId="0" fontId="8" fillId="0" borderId="2" xfId="0" applyFont="1" applyBorder="1" applyAlignment="1">
      <alignment horizontal="center"/>
    </xf>
    <xf numFmtId="1" fontId="8" fillId="42" borderId="24" xfId="0" applyNumberFormat="1" applyFont="1" applyFill="1" applyBorder="1"/>
    <xf numFmtId="1" fontId="8" fillId="43" borderId="24" xfId="0" applyNumberFormat="1" applyFont="1" applyFill="1" applyBorder="1"/>
    <xf numFmtId="1" fontId="8" fillId="44" borderId="24" xfId="0" applyNumberFormat="1" applyFont="1" applyFill="1" applyBorder="1"/>
    <xf numFmtId="1" fontId="8" fillId="45" borderId="24" xfId="0" applyNumberFormat="1" applyFont="1" applyFill="1" applyBorder="1"/>
    <xf numFmtId="1" fontId="8" fillId="46" borderId="24" xfId="0" applyNumberFormat="1" applyFont="1" applyFill="1" applyBorder="1"/>
    <xf numFmtId="1" fontId="8" fillId="47" borderId="24" xfId="0" applyNumberFormat="1" applyFont="1" applyFill="1" applyBorder="1"/>
    <xf numFmtId="1" fontId="8" fillId="48" borderId="24" xfId="0" applyNumberFormat="1" applyFont="1" applyFill="1" applyBorder="1"/>
    <xf numFmtId="1" fontId="8" fillId="49" borderId="24" xfId="0" applyNumberFormat="1" applyFont="1" applyFill="1" applyBorder="1"/>
    <xf numFmtId="1" fontId="8" fillId="50" borderId="24" xfId="0" applyNumberFormat="1" applyFont="1" applyFill="1" applyBorder="1"/>
    <xf numFmtId="1" fontId="8" fillId="51" borderId="24" xfId="0" applyNumberFormat="1" applyFont="1" applyFill="1" applyBorder="1"/>
    <xf numFmtId="1" fontId="8" fillId="52" borderId="24" xfId="0" applyNumberFormat="1" applyFont="1" applyFill="1" applyBorder="1"/>
    <xf numFmtId="1" fontId="8" fillId="53" borderId="24" xfId="0" applyNumberFormat="1" applyFont="1" applyFill="1" applyBorder="1"/>
    <xf numFmtId="0" fontId="22" fillId="0" borderId="101" xfId="0" applyFont="1" applyBorder="1" applyAlignment="1">
      <alignment horizontal="center" wrapText="1"/>
    </xf>
    <xf numFmtId="0" fontId="24" fillId="10" borderId="60" xfId="0" applyFont="1" applyFill="1" applyBorder="1" applyAlignment="1">
      <alignment wrapText="1"/>
    </xf>
    <xf numFmtId="0" fontId="22" fillId="10" borderId="66" xfId="0" applyFont="1" applyFill="1" applyBorder="1" applyAlignment="1">
      <alignment wrapText="1"/>
    </xf>
    <xf numFmtId="0" fontId="22" fillId="10" borderId="107" xfId="0" applyFont="1" applyFill="1" applyBorder="1" applyAlignment="1">
      <alignment wrapText="1"/>
    </xf>
    <xf numFmtId="0" fontId="22" fillId="10" borderId="108" xfId="0" applyFont="1" applyFill="1" applyBorder="1" applyAlignment="1">
      <alignment wrapText="1"/>
    </xf>
    <xf numFmtId="0" fontId="22" fillId="10" borderId="109" xfId="0" applyFont="1" applyFill="1" applyBorder="1" applyAlignment="1">
      <alignment wrapText="1"/>
    </xf>
    <xf numFmtId="1" fontId="22" fillId="28" borderId="95" xfId="0" applyNumberFormat="1" applyFont="1" applyFill="1" applyBorder="1" applyAlignment="1">
      <alignment horizontal="right" wrapText="1"/>
    </xf>
    <xf numFmtId="0" fontId="3" fillId="0" borderId="110" xfId="0" applyFont="1" applyBorder="1"/>
    <xf numFmtId="0" fontId="3" fillId="0" borderId="111" xfId="0" applyFont="1" applyBorder="1" applyAlignment="1">
      <alignment horizontal="left"/>
    </xf>
    <xf numFmtId="0" fontId="3" fillId="0" borderId="11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4" fillId="0" borderId="1" xfId="0" applyFont="1" applyBorder="1" applyAlignment="1">
      <alignment horizontal="center" vertical="center" wrapText="1"/>
    </xf>
    <xf numFmtId="0" fontId="35" fillId="0" borderId="41" xfId="0" applyFont="1" applyBorder="1"/>
    <xf numFmtId="0" fontId="35" fillId="0" borderId="3" xfId="0" applyFont="1" applyBorder="1"/>
    <xf numFmtId="0" fontId="35" fillId="0" borderId="94" xfId="0" applyFont="1" applyBorder="1"/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4" xfId="0" applyFont="1" applyBorder="1"/>
    <xf numFmtId="0" fontId="4" fillId="2" borderId="6" xfId="0" applyFont="1" applyFill="1" applyBorder="1" applyAlignment="1">
      <alignment horizontal="center"/>
    </xf>
    <xf numFmtId="0" fontId="2" fillId="0" borderId="7" xfId="0" applyFont="1" applyBorder="1"/>
    <xf numFmtId="0" fontId="6" fillId="4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2" fillId="0" borderId="17" xfId="0" applyFont="1" applyBorder="1"/>
    <xf numFmtId="0" fontId="10" fillId="5" borderId="18" xfId="0" applyFont="1" applyFill="1" applyBorder="1" applyAlignment="1">
      <alignment horizontal="center" wrapText="1"/>
    </xf>
    <xf numFmtId="0" fontId="2" fillId="0" borderId="2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9" fontId="8" fillId="6" borderId="9" xfId="0" applyNumberFormat="1" applyFont="1" applyFill="1" applyBorder="1" applyAlignment="1">
      <alignment horizontal="center"/>
    </xf>
    <xf numFmtId="0" fontId="2" fillId="0" borderId="11" xfId="0" applyFont="1" applyBorder="1"/>
    <xf numFmtId="0" fontId="10" fillId="5" borderId="9" xfId="0" applyFont="1" applyFill="1" applyBorder="1" applyAlignment="1">
      <alignment horizontal="center" wrapText="1"/>
    </xf>
    <xf numFmtId="0" fontId="2" fillId="0" borderId="25" xfId="0" applyFont="1" applyBorder="1"/>
    <xf numFmtId="0" fontId="2" fillId="0" borderId="26" xfId="0" applyFont="1" applyBorder="1"/>
    <xf numFmtId="0" fontId="8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5" xfId="0" applyFont="1" applyBorder="1"/>
    <xf numFmtId="0" fontId="9" fillId="0" borderId="9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left"/>
    </xf>
    <xf numFmtId="0" fontId="2" fillId="0" borderId="19" xfId="0" applyFont="1" applyBorder="1"/>
    <xf numFmtId="0" fontId="10" fillId="5" borderId="18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wrapText="1"/>
    </xf>
    <xf numFmtId="0" fontId="2" fillId="0" borderId="22" xfId="0" applyFont="1" applyBorder="1"/>
    <xf numFmtId="0" fontId="2" fillId="0" borderId="23" xfId="0" applyFont="1" applyBorder="1"/>
    <xf numFmtId="0" fontId="8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/>
    </xf>
    <xf numFmtId="9" fontId="8" fillId="0" borderId="9" xfId="0" applyNumberFormat="1" applyFont="1" applyBorder="1" applyAlignment="1">
      <alignment horizontal="center"/>
    </xf>
    <xf numFmtId="9" fontId="11" fillId="0" borderId="9" xfId="0" applyNumberFormat="1" applyFont="1" applyBorder="1" applyAlignment="1">
      <alignment horizontal="center"/>
    </xf>
    <xf numFmtId="0" fontId="8" fillId="6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/>
    <xf numFmtId="0" fontId="2" fillId="0" borderId="33" xfId="0" applyFont="1" applyBorder="1"/>
    <xf numFmtId="0" fontId="3" fillId="4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3" fillId="4" borderId="37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/>
    </xf>
    <xf numFmtId="0" fontId="2" fillId="0" borderId="51" xfId="0" applyFont="1" applyBorder="1"/>
    <xf numFmtId="0" fontId="1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0" fontId="21" fillId="29" borderId="60" xfId="0" applyFont="1" applyFill="1" applyBorder="1" applyAlignment="1">
      <alignment horizontal="center" wrapText="1"/>
    </xf>
    <xf numFmtId="0" fontId="2" fillId="0" borderId="61" xfId="0" applyFont="1" applyBorder="1"/>
    <xf numFmtId="0" fontId="2" fillId="0" borderId="62" xfId="0" applyFont="1" applyBorder="1"/>
    <xf numFmtId="0" fontId="24" fillId="10" borderId="74" xfId="0" applyFont="1" applyFill="1" applyBorder="1" applyAlignment="1">
      <alignment wrapText="1"/>
    </xf>
    <xf numFmtId="0" fontId="2" fillId="0" borderId="75" xfId="0" applyFont="1" applyBorder="1"/>
    <xf numFmtId="0" fontId="2" fillId="0" borderId="76" xfId="0" applyFont="1" applyBorder="1"/>
    <xf numFmtId="0" fontId="24" fillId="10" borderId="78" xfId="0" applyFont="1" applyFill="1" applyBorder="1" applyAlignment="1">
      <alignment wrapText="1"/>
    </xf>
    <xf numFmtId="0" fontId="2" fillId="0" borderId="79" xfId="0" applyFont="1" applyBorder="1"/>
    <xf numFmtId="0" fontId="24" fillId="10" borderId="80" xfId="0" applyFont="1" applyFill="1" applyBorder="1" applyAlignment="1">
      <alignment wrapText="1"/>
    </xf>
    <xf numFmtId="0" fontId="2" fillId="0" borderId="81" xfId="0" applyFont="1" applyBorder="1"/>
    <xf numFmtId="0" fontId="2" fillId="0" borderId="82" xfId="0" applyFont="1" applyBorder="1"/>
    <xf numFmtId="0" fontId="23" fillId="5" borderId="60" xfId="0" applyFont="1" applyFill="1" applyBorder="1" applyAlignment="1">
      <alignment horizontal="center" wrapText="1"/>
    </xf>
    <xf numFmtId="0" fontId="24" fillId="28" borderId="65" xfId="0" applyFont="1" applyFill="1" applyBorder="1" applyAlignment="1">
      <alignment vertical="center" wrapText="1"/>
    </xf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63" xfId="0" applyFont="1" applyBorder="1"/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/>
    <xf numFmtId="0" fontId="21" fillId="9" borderId="60" xfId="0" applyFont="1" applyFill="1" applyBorder="1" applyAlignment="1">
      <alignment horizontal="center" wrapText="1"/>
    </xf>
    <xf numFmtId="0" fontId="21" fillId="27" borderId="60" xfId="0" applyFont="1" applyFill="1" applyBorder="1" applyAlignment="1">
      <alignment horizontal="center" wrapText="1"/>
    </xf>
    <xf numFmtId="0" fontId="21" fillId="19" borderId="60" xfId="0" applyFont="1" applyFill="1" applyBorder="1" applyAlignment="1">
      <alignment horizontal="center" wrapText="1"/>
    </xf>
    <xf numFmtId="0" fontId="21" fillId="30" borderId="60" xfId="0" applyFont="1" applyFill="1" applyBorder="1" applyAlignment="1">
      <alignment horizontal="center" wrapText="1"/>
    </xf>
    <xf numFmtId="0" fontId="24" fillId="4" borderId="91" xfId="0" applyFont="1" applyFill="1" applyBorder="1" applyAlignment="1">
      <alignment vertical="center" wrapText="1"/>
    </xf>
    <xf numFmtId="0" fontId="2" fillId="0" borderId="92" xfId="0" applyFont="1" applyBorder="1"/>
    <xf numFmtId="0" fontId="2" fillId="0" borderId="93" xfId="0" applyFont="1" applyBorder="1"/>
    <xf numFmtId="0" fontId="24" fillId="31" borderId="65" xfId="0" applyFont="1" applyFill="1" applyBorder="1" applyAlignment="1">
      <alignment vertical="center" wrapText="1"/>
    </xf>
    <xf numFmtId="0" fontId="21" fillId="4" borderId="83" xfId="0" applyFont="1" applyFill="1" applyBorder="1" applyAlignment="1">
      <alignment horizontal="center" wrapText="1"/>
    </xf>
    <xf numFmtId="0" fontId="2" fillId="0" borderId="84" xfId="0" applyFont="1" applyBorder="1"/>
    <xf numFmtId="0" fontId="2" fillId="0" borderId="85" xfId="0" applyFont="1" applyBorder="1"/>
    <xf numFmtId="0" fontId="24" fillId="4" borderId="83" xfId="0" applyFont="1" applyFill="1" applyBorder="1" applyAlignment="1">
      <alignment wrapText="1"/>
    </xf>
    <xf numFmtId="0" fontId="22" fillId="4" borderId="83" xfId="0" applyFont="1" applyFill="1" applyBorder="1" applyAlignment="1">
      <alignment wrapText="1"/>
    </xf>
    <xf numFmtId="0" fontId="25" fillId="4" borderId="83" xfId="0" applyFont="1" applyFill="1" applyBorder="1" applyAlignment="1">
      <alignment horizontal="center" wrapText="1"/>
    </xf>
    <xf numFmtId="0" fontId="24" fillId="4" borderId="83" xfId="0" applyFont="1" applyFill="1" applyBorder="1" applyAlignment="1">
      <alignment horizontal="center" wrapText="1"/>
    </xf>
    <xf numFmtId="0" fontId="24" fillId="10" borderId="83" xfId="0" applyFont="1" applyFill="1" applyBorder="1" applyAlignment="1">
      <alignment wrapText="1"/>
    </xf>
    <xf numFmtId="0" fontId="21" fillId="10" borderId="60" xfId="0" applyFont="1" applyFill="1" applyBorder="1" applyAlignment="1">
      <alignment horizontal="center" wrapText="1"/>
    </xf>
    <xf numFmtId="0" fontId="23" fillId="5" borderId="88" xfId="0" applyFont="1" applyFill="1" applyBorder="1" applyAlignment="1">
      <alignment horizontal="center" wrapText="1"/>
    </xf>
    <xf numFmtId="0" fontId="2" fillId="0" borderId="89" xfId="0" applyFont="1" applyBorder="1"/>
    <xf numFmtId="0" fontId="2" fillId="0" borderId="90" xfId="0" applyFont="1" applyBorder="1"/>
    <xf numFmtId="0" fontId="26" fillId="0" borderId="31" xfId="0" applyFont="1" applyBorder="1" applyAlignment="1">
      <alignment horizontal="center"/>
    </xf>
    <xf numFmtId="0" fontId="26" fillId="22" borderId="31" xfId="0" applyFont="1" applyFill="1" applyBorder="1" applyAlignment="1">
      <alignment horizontal="center"/>
    </xf>
    <xf numFmtId="0" fontId="27" fillId="10" borderId="31" xfId="0" applyFont="1" applyFill="1" applyBorder="1" applyAlignment="1">
      <alignment horizontal="center"/>
    </xf>
    <xf numFmtId="0" fontId="27" fillId="32" borderId="31" xfId="0" applyFont="1" applyFill="1" applyBorder="1" applyAlignment="1">
      <alignment horizontal="center"/>
    </xf>
    <xf numFmtId="0" fontId="28" fillId="29" borderId="60" xfId="0" applyFont="1" applyFill="1" applyBorder="1" applyAlignment="1">
      <alignment horizontal="center" wrapText="1"/>
    </xf>
    <xf numFmtId="0" fontId="28" fillId="29" borderId="61" xfId="0" applyFont="1" applyFill="1" applyBorder="1" applyAlignment="1">
      <alignment horizontal="center" wrapText="1"/>
    </xf>
    <xf numFmtId="0" fontId="28" fillId="30" borderId="60" xfId="0" applyFont="1" applyFill="1" applyBorder="1" applyAlignment="1">
      <alignment horizontal="center" wrapText="1"/>
    </xf>
    <xf numFmtId="0" fontId="28" fillId="30" borderId="61" xfId="0" applyFont="1" applyFill="1" applyBorder="1" applyAlignment="1">
      <alignment horizontal="center" wrapText="1"/>
    </xf>
    <xf numFmtId="0" fontId="28" fillId="33" borderId="96" xfId="0" applyFont="1" applyFill="1" applyBorder="1" applyAlignment="1">
      <alignment horizontal="center" vertical="center" wrapText="1"/>
    </xf>
    <xf numFmtId="0" fontId="2" fillId="0" borderId="97" xfId="0" applyFont="1" applyBorder="1"/>
    <xf numFmtId="0" fontId="2" fillId="0" borderId="98" xfId="0" applyFont="1" applyBorder="1"/>
    <xf numFmtId="0" fontId="6" fillId="28" borderId="65" xfId="0" applyFont="1" applyFill="1" applyBorder="1" applyAlignment="1">
      <alignment vertical="center" wrapText="1"/>
    </xf>
    <xf numFmtId="0" fontId="28" fillId="33" borderId="96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horizontal="center" vertical="center" wrapText="1"/>
    </xf>
    <xf numFmtId="9" fontId="4" fillId="2" borderId="60" xfId="0" applyNumberFormat="1" applyFont="1" applyFill="1" applyBorder="1" applyAlignment="1">
      <alignment horizontal="center" wrapText="1"/>
    </xf>
    <xf numFmtId="0" fontId="4" fillId="2" borderId="60" xfId="0" applyFont="1" applyFill="1" applyBorder="1" applyAlignment="1">
      <alignment horizontal="center" wrapText="1"/>
    </xf>
    <xf numFmtId="0" fontId="29" fillId="0" borderId="9" xfId="0" applyFont="1" applyBorder="1" applyAlignment="1">
      <alignment horizontal="center"/>
    </xf>
    <xf numFmtId="0" fontId="4" fillId="9" borderId="96" xfId="0" applyFont="1" applyFill="1" applyBorder="1" applyAlignment="1">
      <alignment horizontal="center" vertical="center" wrapText="1"/>
    </xf>
    <xf numFmtId="0" fontId="2" fillId="0" borderId="104" xfId="0" applyFont="1" applyBorder="1"/>
    <xf numFmtId="0" fontId="4" fillId="9" borderId="102" xfId="0" applyFont="1" applyFill="1" applyBorder="1" applyAlignment="1">
      <alignment horizontal="center" vertical="center" wrapText="1"/>
    </xf>
    <xf numFmtId="0" fontId="2" fillId="0" borderId="103" xfId="0" applyFont="1" applyBorder="1"/>
    <xf numFmtId="0" fontId="2" fillId="0" borderId="105" xfId="0" applyFont="1" applyBorder="1"/>
    <xf numFmtId="0" fontId="30" fillId="2" borderId="100" xfId="0" applyFont="1" applyFill="1" applyBorder="1" applyAlignment="1">
      <alignment wrapText="1"/>
    </xf>
    <xf numFmtId="0" fontId="2" fillId="0" borderId="101" xfId="0" applyFont="1" applyBorder="1"/>
    <xf numFmtId="0" fontId="4" fillId="2" borderId="100" xfId="0" applyFont="1" applyFill="1" applyBorder="1" applyAlignment="1">
      <alignment horizontal="center" wrapText="1"/>
    </xf>
    <xf numFmtId="0" fontId="4" fillId="2" borderId="88" xfId="0" applyFont="1" applyFill="1" applyBorder="1" applyAlignment="1">
      <alignment horizontal="center" wrapText="1"/>
    </xf>
    <xf numFmtId="0" fontId="36" fillId="0" borderId="6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8" fillId="34" borderId="9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552450</xdr:colOff>
      <xdr:row>4</xdr:row>
      <xdr:rowOff>76200</xdr:rowOff>
    </xdr:from>
    <xdr:ext cx="7296150" cy="3114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3</xdr:row>
      <xdr:rowOff>47625</xdr:rowOff>
    </xdr:from>
    <xdr:ext cx="1209675" cy="828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466725</xdr:colOff>
      <xdr:row>2</xdr:row>
      <xdr:rowOff>76200</xdr:rowOff>
    </xdr:from>
    <xdr:ext cx="962025" cy="638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1</xdr:row>
      <xdr:rowOff>295275</xdr:rowOff>
    </xdr:from>
    <xdr:ext cx="923925" cy="923925"/>
    <xdr:pic>
      <xdr:nvPicPr>
        <xdr:cNvPr id="2" name="image5.jpg" descr="Compu Trabajo para Android - Descarga el APK en Uptodow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</xdr:colOff>
      <xdr:row>1</xdr:row>
      <xdr:rowOff>219075</xdr:rowOff>
    </xdr:from>
    <xdr:ext cx="1400175" cy="971550"/>
    <xdr:pic>
      <xdr:nvPicPr>
        <xdr:cNvPr id="3" name="image3.png" descr="Ofertas de Empleos, Trabajos y Vacantes en Latinoaméric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161925</xdr:colOff>
      <xdr:row>1</xdr:row>
      <xdr:rowOff>485775</xdr:rowOff>
    </xdr:from>
    <xdr:ext cx="1238250" cy="600075"/>
    <xdr:pic>
      <xdr:nvPicPr>
        <xdr:cNvPr id="4" name="image4.png" descr="LinkedIn: Ponen a la venta los datos de 500 millones de usuarios de LinkedIn  en un foro de piraterí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161925</xdr:colOff>
      <xdr:row>1</xdr:row>
      <xdr:rowOff>247650</xdr:rowOff>
    </xdr:from>
    <xdr:ext cx="1228725" cy="981075"/>
    <xdr:pic>
      <xdr:nvPicPr>
        <xdr:cNvPr id="5" name="image2.jpg" descr="Sena AP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838200</xdr:colOff>
      <xdr:row>2</xdr:row>
      <xdr:rowOff>19050</xdr:rowOff>
    </xdr:from>
    <xdr:ext cx="1123950" cy="6381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85725</xdr:rowOff>
    </xdr:from>
    <xdr:ext cx="19240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21:Q1000"/>
  <sheetViews>
    <sheetView showGridLines="0" workbookViewId="0"/>
  </sheetViews>
  <sheetFormatPr baseColWidth="10" defaultColWidth="14.42578125" defaultRowHeight="15" customHeight="1"/>
  <cols>
    <col min="1" max="26" width="10.7109375" customWidth="1"/>
  </cols>
  <sheetData>
    <row r="21" spans="9:17" ht="15.75" customHeight="1"/>
    <row r="22" spans="9:17" ht="15.75" customHeight="1"/>
    <row r="23" spans="9:17" ht="15.75" customHeight="1"/>
    <row r="24" spans="9:17" ht="15.75" customHeight="1">
      <c r="I24" s="260" t="s">
        <v>0</v>
      </c>
      <c r="J24" s="261"/>
      <c r="K24" s="261"/>
      <c r="L24" s="261"/>
      <c r="M24" s="261"/>
      <c r="N24" s="261"/>
      <c r="O24" s="261"/>
      <c r="P24" s="261"/>
      <c r="Q24" s="261"/>
    </row>
    <row r="25" spans="9:17" ht="15.75" customHeight="1"/>
    <row r="26" spans="9:17" ht="15.75" customHeight="1"/>
    <row r="27" spans="9:17" ht="15.75" customHeight="1"/>
    <row r="28" spans="9:17" ht="15.75" customHeight="1"/>
    <row r="29" spans="9:17" ht="15.75" customHeight="1"/>
    <row r="30" spans="9:17" ht="15.75" customHeight="1"/>
    <row r="31" spans="9:17" ht="15.75" customHeight="1"/>
    <row r="32" spans="9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I24:Q2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000"/>
  <sheetViews>
    <sheetView showGridLines="0" workbookViewId="0">
      <selection activeCell="B27" sqref="B27"/>
    </sheetView>
  </sheetViews>
  <sheetFormatPr baseColWidth="10" defaultColWidth="14.42578125" defaultRowHeight="15" customHeight="1"/>
  <cols>
    <col min="1" max="1" width="10.7109375" customWidth="1"/>
    <col min="2" max="2" width="72.7109375" customWidth="1"/>
    <col min="3" max="3" width="84.7109375" customWidth="1"/>
    <col min="4" max="4" width="27.140625" customWidth="1"/>
    <col min="5" max="26" width="10.7109375" customWidth="1"/>
  </cols>
  <sheetData>
    <row r="3" spans="2:4" ht="15" customHeight="1" thickBot="1"/>
    <row r="4" spans="2:4" ht="26.25" customHeight="1">
      <c r="B4" s="262" t="s">
        <v>277</v>
      </c>
      <c r="C4" s="263"/>
      <c r="D4" s="257" t="s">
        <v>276</v>
      </c>
    </row>
    <row r="5" spans="2:4" ht="26.25" customHeight="1">
      <c r="B5" s="264"/>
      <c r="C5" s="265"/>
      <c r="D5" s="258" t="s">
        <v>1</v>
      </c>
    </row>
    <row r="6" spans="2:4" ht="26.25" customHeight="1" thickBot="1">
      <c r="B6" s="264"/>
      <c r="C6" s="265"/>
      <c r="D6" s="259" t="s">
        <v>281</v>
      </c>
    </row>
    <row r="7" spans="2:4" ht="22.5" customHeight="1">
      <c r="B7" s="266" t="s">
        <v>2</v>
      </c>
      <c r="C7" s="267"/>
      <c r="D7" s="268"/>
    </row>
    <row r="8" spans="2:4" ht="15.75">
      <c r="B8" s="3" t="s">
        <v>3</v>
      </c>
      <c r="C8" s="269" t="s">
        <v>4</v>
      </c>
      <c r="D8" s="270"/>
    </row>
    <row r="9" spans="2:4" ht="15.75">
      <c r="B9" s="4" t="s">
        <v>5</v>
      </c>
      <c r="C9" s="271" t="s">
        <v>6</v>
      </c>
      <c r="D9" s="270"/>
    </row>
    <row r="10" spans="2:4" ht="15.75">
      <c r="B10" s="4" t="s">
        <v>7</v>
      </c>
      <c r="C10" s="271" t="s">
        <v>8</v>
      </c>
      <c r="D10" s="270"/>
    </row>
    <row r="11" spans="2:4" ht="15.75">
      <c r="B11" s="4" t="s">
        <v>9</v>
      </c>
      <c r="C11" s="271" t="s">
        <v>10</v>
      </c>
      <c r="D11" s="270"/>
    </row>
    <row r="12" spans="2:4" ht="15.75">
      <c r="B12" s="4" t="s">
        <v>11</v>
      </c>
      <c r="C12" s="271" t="s">
        <v>12</v>
      </c>
      <c r="D12" s="270"/>
    </row>
    <row r="13" spans="2:4" ht="16.5">
      <c r="B13" s="4" t="s">
        <v>13</v>
      </c>
      <c r="C13" s="272" t="s">
        <v>14</v>
      </c>
      <c r="D13" s="270"/>
    </row>
    <row r="14" spans="2:4" ht="15.75">
      <c r="B14" s="4" t="s">
        <v>15</v>
      </c>
      <c r="C14" s="271" t="s">
        <v>16</v>
      </c>
      <c r="D14" s="270"/>
    </row>
    <row r="15" spans="2:4" ht="15.75">
      <c r="B15" s="4" t="s">
        <v>17</v>
      </c>
      <c r="C15" s="271" t="s">
        <v>18</v>
      </c>
      <c r="D15" s="270"/>
    </row>
    <row r="16" spans="2:4" ht="15.75">
      <c r="B16" s="4" t="s">
        <v>19</v>
      </c>
      <c r="C16" s="271" t="s">
        <v>20</v>
      </c>
      <c r="D16" s="270"/>
    </row>
    <row r="17" spans="2:4" ht="15.75">
      <c r="B17" s="4" t="s">
        <v>21</v>
      </c>
      <c r="C17" s="271" t="s">
        <v>22</v>
      </c>
      <c r="D17" s="270"/>
    </row>
    <row r="18" spans="2:4" ht="15.75">
      <c r="B18" s="4" t="s">
        <v>23</v>
      </c>
      <c r="C18" s="271" t="s">
        <v>24</v>
      </c>
      <c r="D18" s="270"/>
    </row>
    <row r="19" spans="2:4" ht="15.75">
      <c r="B19" s="5" t="s">
        <v>25</v>
      </c>
      <c r="C19" s="271" t="s">
        <v>26</v>
      </c>
      <c r="D19" s="270"/>
    </row>
    <row r="20" spans="2:4" ht="15.75">
      <c r="B20" s="5" t="s">
        <v>27</v>
      </c>
      <c r="C20" s="271" t="s">
        <v>28</v>
      </c>
      <c r="D20" s="270"/>
    </row>
    <row r="21" spans="2:4" ht="15.75" customHeight="1">
      <c r="B21" s="5" t="s">
        <v>29</v>
      </c>
      <c r="C21" s="271" t="s">
        <v>30</v>
      </c>
      <c r="D21" s="270"/>
    </row>
    <row r="22" spans="2:4" ht="15.75" customHeight="1"/>
    <row r="23" spans="2:4" ht="15.75" customHeight="1"/>
    <row r="24" spans="2:4" ht="15.75" customHeight="1"/>
    <row r="25" spans="2:4" ht="15.75" customHeight="1"/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1:D11"/>
    <mergeCell ref="C12:D12"/>
    <mergeCell ref="C20:D20"/>
    <mergeCell ref="C21:D21"/>
    <mergeCell ref="C13:D13"/>
    <mergeCell ref="C14:D14"/>
    <mergeCell ref="C15:D15"/>
    <mergeCell ref="C16:D16"/>
    <mergeCell ref="C17:D17"/>
    <mergeCell ref="C18:D18"/>
    <mergeCell ref="C19:D19"/>
    <mergeCell ref="B4:C6"/>
    <mergeCell ref="B7:D7"/>
    <mergeCell ref="C8:D8"/>
    <mergeCell ref="C9:D9"/>
    <mergeCell ref="C10:D10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5"/>
  <sheetViews>
    <sheetView showGridLines="0" topLeftCell="G1" workbookViewId="0">
      <selection activeCell="V20" sqref="V20:W21"/>
    </sheetView>
  </sheetViews>
  <sheetFormatPr baseColWidth="10" defaultColWidth="14.42578125" defaultRowHeight="15" customHeight="1"/>
  <cols>
    <col min="1" max="6" width="10.7109375" customWidth="1"/>
    <col min="7" max="7" width="12.140625" customWidth="1"/>
    <col min="8" max="8" width="10.7109375" customWidth="1"/>
    <col min="9" max="9" width="11.7109375" customWidth="1"/>
    <col min="10" max="10" width="10.7109375" customWidth="1"/>
    <col min="11" max="11" width="11.140625" customWidth="1"/>
    <col min="12" max="12" width="10.7109375" customWidth="1"/>
    <col min="13" max="13" width="13.140625" customWidth="1"/>
    <col min="14" max="27" width="10.7109375" customWidth="1"/>
  </cols>
  <sheetData>
    <row r="1" spans="1:27">
      <c r="A1" s="6" t="s">
        <v>31</v>
      </c>
      <c r="V1" s="6"/>
      <c r="W1" s="6"/>
      <c r="X1" s="6"/>
      <c r="Y1" s="6"/>
    </row>
    <row r="2" spans="1:27">
      <c r="V2" s="6"/>
      <c r="W2" s="6"/>
      <c r="X2" s="6"/>
      <c r="Y2" s="6"/>
    </row>
    <row r="3" spans="1:27">
      <c r="B3" s="286"/>
      <c r="C3" s="287"/>
      <c r="D3" s="287"/>
      <c r="E3" s="282"/>
      <c r="F3" s="289" t="s">
        <v>32</v>
      </c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2"/>
      <c r="Y3" s="290" t="s">
        <v>278</v>
      </c>
      <c r="Z3" s="287"/>
      <c r="AA3" s="282"/>
    </row>
    <row r="4" spans="1:27">
      <c r="B4" s="277"/>
      <c r="C4" s="261"/>
      <c r="D4" s="261"/>
      <c r="E4" s="278"/>
      <c r="F4" s="277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78"/>
      <c r="Y4" s="279"/>
      <c r="Z4" s="288"/>
      <c r="AA4" s="280"/>
    </row>
    <row r="5" spans="1:27">
      <c r="B5" s="277"/>
      <c r="C5" s="261"/>
      <c r="D5" s="261"/>
      <c r="E5" s="278"/>
      <c r="F5" s="277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78"/>
      <c r="Y5" s="273" t="s">
        <v>1</v>
      </c>
      <c r="Z5" s="274"/>
      <c r="AA5" s="270"/>
    </row>
    <row r="6" spans="1:27" ht="27" customHeight="1">
      <c r="B6" s="279"/>
      <c r="C6" s="288"/>
      <c r="D6" s="288"/>
      <c r="E6" s="280"/>
      <c r="F6" s="279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0"/>
      <c r="Y6" s="273" t="s">
        <v>281</v>
      </c>
      <c r="Z6" s="274"/>
      <c r="AA6" s="270"/>
    </row>
    <row r="7" spans="1:27" ht="15.75">
      <c r="B7" s="275" t="s">
        <v>33</v>
      </c>
      <c r="C7" s="291"/>
      <c r="D7" s="276"/>
      <c r="E7" s="292" t="s">
        <v>34</v>
      </c>
      <c r="F7" s="291"/>
      <c r="G7" s="276"/>
      <c r="H7" s="293" t="s">
        <v>35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5"/>
      <c r="V7" s="7"/>
      <c r="W7" s="7"/>
      <c r="X7" s="7"/>
      <c r="Y7" s="7"/>
      <c r="Z7" s="275" t="s">
        <v>36</v>
      </c>
      <c r="AA7" s="276"/>
    </row>
    <row r="8" spans="1:27">
      <c r="B8" s="277"/>
      <c r="C8" s="261"/>
      <c r="D8" s="278"/>
      <c r="E8" s="277"/>
      <c r="F8" s="261"/>
      <c r="G8" s="278"/>
      <c r="H8" s="283" t="s">
        <v>37</v>
      </c>
      <c r="I8" s="282"/>
      <c r="J8" s="283" t="s">
        <v>38</v>
      </c>
      <c r="K8" s="282"/>
      <c r="L8" s="283" t="s">
        <v>39</v>
      </c>
      <c r="M8" s="282"/>
      <c r="N8" s="283" t="s">
        <v>40</v>
      </c>
      <c r="O8" s="282"/>
      <c r="P8" s="283" t="s">
        <v>41</v>
      </c>
      <c r="Q8" s="284"/>
      <c r="R8" s="283" t="s">
        <v>42</v>
      </c>
      <c r="S8" s="284"/>
      <c r="T8" s="283" t="s">
        <v>43</v>
      </c>
      <c r="U8" s="284"/>
      <c r="V8" s="283" t="s">
        <v>44</v>
      </c>
      <c r="W8" s="284"/>
      <c r="X8" s="283" t="s">
        <v>45</v>
      </c>
      <c r="Y8" s="284"/>
      <c r="Z8" s="277"/>
      <c r="AA8" s="278"/>
    </row>
    <row r="9" spans="1:27">
      <c r="B9" s="279"/>
      <c r="C9" s="288"/>
      <c r="D9" s="280"/>
      <c r="E9" s="279"/>
      <c r="F9" s="288"/>
      <c r="G9" s="280"/>
      <c r="H9" s="279"/>
      <c r="I9" s="280"/>
      <c r="J9" s="279"/>
      <c r="K9" s="280"/>
      <c r="L9" s="279"/>
      <c r="M9" s="280"/>
      <c r="N9" s="279"/>
      <c r="O9" s="280"/>
      <c r="P9" s="279"/>
      <c r="Q9" s="285"/>
      <c r="R9" s="279"/>
      <c r="S9" s="285"/>
      <c r="T9" s="279"/>
      <c r="U9" s="285"/>
      <c r="V9" s="279"/>
      <c r="W9" s="285"/>
      <c r="X9" s="279"/>
      <c r="Y9" s="285"/>
      <c r="Z9" s="279"/>
      <c r="AA9" s="280"/>
    </row>
    <row r="10" spans="1:27">
      <c r="B10" s="296" t="s">
        <v>46</v>
      </c>
      <c r="C10" s="287"/>
      <c r="D10" s="282"/>
      <c r="E10" s="297" t="s">
        <v>5</v>
      </c>
      <c r="F10" s="287"/>
      <c r="G10" s="282"/>
      <c r="H10" s="281"/>
      <c r="I10" s="282"/>
      <c r="J10" s="281"/>
      <c r="K10" s="282"/>
      <c r="L10" s="281"/>
      <c r="M10" s="282"/>
      <c r="N10" s="281"/>
      <c r="O10" s="282"/>
      <c r="P10" s="281"/>
      <c r="Q10" s="282"/>
      <c r="R10" s="281"/>
      <c r="S10" s="282"/>
      <c r="T10" s="281"/>
      <c r="U10" s="282"/>
      <c r="V10" s="281"/>
      <c r="W10" s="282"/>
      <c r="X10" s="281"/>
      <c r="Y10" s="282"/>
      <c r="Z10" s="281" t="e">
        <f>AVERAGE(H10:Y11)</f>
        <v>#DIV/0!</v>
      </c>
      <c r="AA10" s="282"/>
    </row>
    <row r="11" spans="1:27">
      <c r="B11" s="277"/>
      <c r="C11" s="261"/>
      <c r="D11" s="278"/>
      <c r="E11" s="279"/>
      <c r="F11" s="288"/>
      <c r="G11" s="280"/>
      <c r="H11" s="279"/>
      <c r="I11" s="280"/>
      <c r="J11" s="279"/>
      <c r="K11" s="280"/>
      <c r="L11" s="279"/>
      <c r="M11" s="280"/>
      <c r="N11" s="279"/>
      <c r="O11" s="280"/>
      <c r="P11" s="279"/>
      <c r="Q11" s="280"/>
      <c r="R11" s="279"/>
      <c r="S11" s="280"/>
      <c r="T11" s="279"/>
      <c r="U11" s="280"/>
      <c r="V11" s="279"/>
      <c r="W11" s="280"/>
      <c r="X11" s="279"/>
      <c r="Y11" s="280"/>
      <c r="Z11" s="279"/>
      <c r="AA11" s="280"/>
    </row>
    <row r="12" spans="1:27">
      <c r="B12" s="277"/>
      <c r="C12" s="261"/>
      <c r="D12" s="278"/>
      <c r="E12" s="297" t="s">
        <v>7</v>
      </c>
      <c r="F12" s="287"/>
      <c r="G12" s="282"/>
      <c r="H12" s="281"/>
      <c r="I12" s="282"/>
      <c r="J12" s="281"/>
      <c r="K12" s="282"/>
      <c r="L12" s="281"/>
      <c r="M12" s="282"/>
      <c r="N12" s="281"/>
      <c r="O12" s="282"/>
      <c r="P12" s="281"/>
      <c r="Q12" s="282"/>
      <c r="R12" s="281"/>
      <c r="S12" s="282"/>
      <c r="T12" s="281"/>
      <c r="U12" s="282"/>
      <c r="V12" s="281"/>
      <c r="W12" s="282"/>
      <c r="X12" s="281"/>
      <c r="Y12" s="282"/>
      <c r="Z12" s="281" t="e">
        <f>AVERAGE(H12:Y13)</f>
        <v>#DIV/0!</v>
      </c>
      <c r="AA12" s="282"/>
    </row>
    <row r="13" spans="1:27">
      <c r="B13" s="277"/>
      <c r="C13" s="261"/>
      <c r="D13" s="278"/>
      <c r="E13" s="279"/>
      <c r="F13" s="288"/>
      <c r="G13" s="280"/>
      <c r="H13" s="279"/>
      <c r="I13" s="280"/>
      <c r="J13" s="279"/>
      <c r="K13" s="280"/>
      <c r="L13" s="279"/>
      <c r="M13" s="280"/>
      <c r="N13" s="279"/>
      <c r="O13" s="280"/>
      <c r="P13" s="279"/>
      <c r="Q13" s="280"/>
      <c r="R13" s="279"/>
      <c r="S13" s="280"/>
      <c r="T13" s="279"/>
      <c r="U13" s="280"/>
      <c r="V13" s="279"/>
      <c r="W13" s="280"/>
      <c r="X13" s="279"/>
      <c r="Y13" s="280"/>
      <c r="Z13" s="279"/>
      <c r="AA13" s="280"/>
    </row>
    <row r="14" spans="1:27">
      <c r="B14" s="277"/>
      <c r="C14" s="261"/>
      <c r="D14" s="278"/>
      <c r="E14" s="297" t="s">
        <v>9</v>
      </c>
      <c r="F14" s="287"/>
      <c r="G14" s="282"/>
      <c r="H14" s="281"/>
      <c r="I14" s="282"/>
      <c r="J14" s="281"/>
      <c r="K14" s="282"/>
      <c r="L14" s="281"/>
      <c r="M14" s="282"/>
      <c r="N14" s="281"/>
      <c r="O14" s="282"/>
      <c r="P14" s="281"/>
      <c r="Q14" s="282"/>
      <c r="R14" s="281"/>
      <c r="S14" s="282"/>
      <c r="T14" s="281"/>
      <c r="U14" s="282"/>
      <c r="V14" s="281"/>
      <c r="W14" s="282"/>
      <c r="X14" s="281"/>
      <c r="Y14" s="282"/>
      <c r="Z14" s="281" t="e">
        <f>AVERAGE(H14:Y15)</f>
        <v>#DIV/0!</v>
      </c>
      <c r="AA14" s="282"/>
    </row>
    <row r="15" spans="1:27">
      <c r="B15" s="277"/>
      <c r="C15" s="261"/>
      <c r="D15" s="278"/>
      <c r="E15" s="279"/>
      <c r="F15" s="288"/>
      <c r="G15" s="280"/>
      <c r="H15" s="279"/>
      <c r="I15" s="280"/>
      <c r="J15" s="279"/>
      <c r="K15" s="280"/>
      <c r="L15" s="279"/>
      <c r="M15" s="280"/>
      <c r="N15" s="279"/>
      <c r="O15" s="280"/>
      <c r="P15" s="279"/>
      <c r="Q15" s="280"/>
      <c r="R15" s="279"/>
      <c r="S15" s="280"/>
      <c r="T15" s="279"/>
      <c r="U15" s="280"/>
      <c r="V15" s="279"/>
      <c r="W15" s="280"/>
      <c r="X15" s="279"/>
      <c r="Y15" s="280"/>
      <c r="Z15" s="279"/>
      <c r="AA15" s="280"/>
    </row>
    <row r="16" spans="1:27">
      <c r="B16" s="277"/>
      <c r="C16" s="261"/>
      <c r="D16" s="278"/>
      <c r="E16" s="297" t="s">
        <v>11</v>
      </c>
      <c r="F16" s="287"/>
      <c r="G16" s="282"/>
      <c r="H16" s="281"/>
      <c r="I16" s="282"/>
      <c r="J16" s="281"/>
      <c r="K16" s="282"/>
      <c r="L16" s="281"/>
      <c r="M16" s="282"/>
      <c r="N16" s="281"/>
      <c r="O16" s="282"/>
      <c r="P16" s="281"/>
      <c r="Q16" s="282"/>
      <c r="R16" s="281"/>
      <c r="S16" s="282"/>
      <c r="T16" s="281"/>
      <c r="U16" s="282"/>
      <c r="V16" s="281"/>
      <c r="W16" s="282"/>
      <c r="X16" s="281"/>
      <c r="Y16" s="282"/>
      <c r="Z16" s="281" t="e">
        <f>AVERAGE(H16:Y17)</f>
        <v>#DIV/0!</v>
      </c>
      <c r="AA16" s="282"/>
    </row>
    <row r="17" spans="2:27">
      <c r="B17" s="279"/>
      <c r="C17" s="288"/>
      <c r="D17" s="280"/>
      <c r="E17" s="279"/>
      <c r="F17" s="288"/>
      <c r="G17" s="280"/>
      <c r="H17" s="279"/>
      <c r="I17" s="280"/>
      <c r="J17" s="279"/>
      <c r="K17" s="280"/>
      <c r="L17" s="279"/>
      <c r="M17" s="280"/>
      <c r="N17" s="279"/>
      <c r="O17" s="280"/>
      <c r="P17" s="279"/>
      <c r="Q17" s="280"/>
      <c r="R17" s="279"/>
      <c r="S17" s="280"/>
      <c r="T17" s="279"/>
      <c r="U17" s="280"/>
      <c r="V17" s="279"/>
      <c r="W17" s="280"/>
      <c r="X17" s="279"/>
      <c r="Y17" s="280"/>
      <c r="Z17" s="279"/>
      <c r="AA17" s="280"/>
    </row>
    <row r="18" spans="2:27">
      <c r="B18" s="301" t="s">
        <v>47</v>
      </c>
      <c r="C18" s="287"/>
      <c r="D18" s="282"/>
      <c r="E18" s="286" t="s">
        <v>13</v>
      </c>
      <c r="F18" s="287"/>
      <c r="G18" s="282"/>
      <c r="H18" s="298"/>
      <c r="I18" s="282"/>
      <c r="J18" s="298"/>
      <c r="K18" s="282"/>
      <c r="L18" s="298"/>
      <c r="M18" s="282"/>
      <c r="N18" s="298"/>
      <c r="O18" s="282"/>
      <c r="P18" s="298"/>
      <c r="Q18" s="282"/>
      <c r="R18" s="298"/>
      <c r="S18" s="282"/>
      <c r="T18" s="298"/>
      <c r="U18" s="282"/>
      <c r="V18" s="298"/>
      <c r="W18" s="282"/>
      <c r="X18" s="299"/>
      <c r="Y18" s="282"/>
      <c r="Z18" s="298" t="e">
        <f>AVERAGE(H18:Y19)</f>
        <v>#DIV/0!</v>
      </c>
      <c r="AA18" s="282"/>
    </row>
    <row r="19" spans="2:27">
      <c r="B19" s="277"/>
      <c r="C19" s="261"/>
      <c r="D19" s="278"/>
      <c r="E19" s="279"/>
      <c r="F19" s="288"/>
      <c r="G19" s="280"/>
      <c r="H19" s="279"/>
      <c r="I19" s="280"/>
      <c r="J19" s="279"/>
      <c r="K19" s="280"/>
      <c r="L19" s="279"/>
      <c r="M19" s="280"/>
      <c r="N19" s="279"/>
      <c r="O19" s="280"/>
      <c r="P19" s="279"/>
      <c r="Q19" s="280"/>
      <c r="R19" s="279"/>
      <c r="S19" s="280"/>
      <c r="T19" s="279"/>
      <c r="U19" s="280"/>
      <c r="V19" s="279"/>
      <c r="W19" s="280"/>
      <c r="X19" s="279"/>
      <c r="Y19" s="280"/>
      <c r="Z19" s="279"/>
      <c r="AA19" s="280"/>
    </row>
    <row r="20" spans="2:27">
      <c r="B20" s="277"/>
      <c r="C20" s="261"/>
      <c r="D20" s="278"/>
      <c r="E20" s="286" t="s">
        <v>15</v>
      </c>
      <c r="F20" s="287"/>
      <c r="G20" s="282"/>
      <c r="H20" s="298"/>
      <c r="I20" s="282"/>
      <c r="J20" s="298"/>
      <c r="K20" s="282"/>
      <c r="L20" s="298"/>
      <c r="M20" s="282"/>
      <c r="N20" s="298"/>
      <c r="O20" s="282"/>
      <c r="P20" s="298"/>
      <c r="Q20" s="282"/>
      <c r="R20" s="298"/>
      <c r="S20" s="282"/>
      <c r="T20" s="298"/>
      <c r="U20" s="282"/>
      <c r="V20" s="298"/>
      <c r="W20" s="282"/>
      <c r="X20" s="298"/>
      <c r="Y20" s="282"/>
      <c r="Z20" s="298" t="e">
        <f>AVERAGE(H20:Y21)</f>
        <v>#DIV/0!</v>
      </c>
      <c r="AA20" s="282"/>
    </row>
    <row r="21" spans="2:27">
      <c r="B21" s="277"/>
      <c r="C21" s="261"/>
      <c r="D21" s="278"/>
      <c r="E21" s="279"/>
      <c r="F21" s="288"/>
      <c r="G21" s="280"/>
      <c r="H21" s="279"/>
      <c r="I21" s="280"/>
      <c r="J21" s="279"/>
      <c r="K21" s="280"/>
      <c r="L21" s="279"/>
      <c r="M21" s="280"/>
      <c r="N21" s="279"/>
      <c r="O21" s="280"/>
      <c r="P21" s="279"/>
      <c r="Q21" s="280"/>
      <c r="R21" s="279"/>
      <c r="S21" s="280"/>
      <c r="T21" s="279"/>
      <c r="U21" s="280"/>
      <c r="V21" s="279"/>
      <c r="W21" s="280"/>
      <c r="X21" s="279"/>
      <c r="Y21" s="280"/>
      <c r="Z21" s="279"/>
      <c r="AA21" s="280"/>
    </row>
    <row r="22" spans="2:27">
      <c r="B22" s="277"/>
      <c r="C22" s="261"/>
      <c r="D22" s="278"/>
      <c r="E22" s="286" t="s">
        <v>17</v>
      </c>
      <c r="F22" s="287"/>
      <c r="G22" s="282"/>
      <c r="H22" s="298"/>
      <c r="I22" s="282"/>
      <c r="J22" s="298"/>
      <c r="K22" s="282"/>
      <c r="L22" s="298"/>
      <c r="M22" s="282"/>
      <c r="N22" s="298"/>
      <c r="O22" s="282"/>
      <c r="P22" s="298"/>
      <c r="Q22" s="282"/>
      <c r="R22" s="298"/>
      <c r="S22" s="282"/>
      <c r="T22" s="298"/>
      <c r="U22" s="282"/>
      <c r="V22" s="298"/>
      <c r="W22" s="282"/>
      <c r="X22" s="298"/>
      <c r="Y22" s="282"/>
      <c r="Z22" s="298" t="e">
        <f>AVERAGE(H22:Y23)</f>
        <v>#DIV/0!</v>
      </c>
      <c r="AA22" s="282"/>
    </row>
    <row r="23" spans="2:27">
      <c r="B23" s="277"/>
      <c r="C23" s="261"/>
      <c r="D23" s="278"/>
      <c r="E23" s="279"/>
      <c r="F23" s="288"/>
      <c r="G23" s="280"/>
      <c r="H23" s="279"/>
      <c r="I23" s="280"/>
      <c r="J23" s="279"/>
      <c r="K23" s="280"/>
      <c r="L23" s="279"/>
      <c r="M23" s="280"/>
      <c r="N23" s="279"/>
      <c r="O23" s="280"/>
      <c r="P23" s="279"/>
      <c r="Q23" s="280"/>
      <c r="R23" s="279"/>
      <c r="S23" s="280"/>
      <c r="T23" s="279"/>
      <c r="U23" s="280"/>
      <c r="V23" s="279"/>
      <c r="W23" s="280"/>
      <c r="X23" s="279"/>
      <c r="Y23" s="280"/>
      <c r="Z23" s="279"/>
      <c r="AA23" s="280"/>
    </row>
    <row r="24" spans="2:27">
      <c r="B24" s="277"/>
      <c r="C24" s="261"/>
      <c r="D24" s="278"/>
      <c r="E24" s="286" t="s">
        <v>19</v>
      </c>
      <c r="F24" s="287"/>
      <c r="G24" s="282"/>
      <c r="H24" s="298"/>
      <c r="I24" s="282"/>
      <c r="J24" s="298"/>
      <c r="K24" s="282"/>
      <c r="L24" s="298"/>
      <c r="M24" s="282"/>
      <c r="N24" s="298"/>
      <c r="O24" s="282"/>
      <c r="P24" s="298"/>
      <c r="Q24" s="282"/>
      <c r="R24" s="298"/>
      <c r="S24" s="282"/>
      <c r="T24" s="298"/>
      <c r="U24" s="282"/>
      <c r="V24" s="298"/>
      <c r="W24" s="282"/>
      <c r="X24" s="298"/>
      <c r="Y24" s="282"/>
      <c r="Z24" s="298" t="e">
        <f>AVERAGE(H24:Y25)</f>
        <v>#DIV/0!</v>
      </c>
      <c r="AA24" s="282"/>
    </row>
    <row r="25" spans="2:27">
      <c r="B25" s="279"/>
      <c r="C25" s="288"/>
      <c r="D25" s="280"/>
      <c r="E25" s="279"/>
      <c r="F25" s="288"/>
      <c r="G25" s="280"/>
      <c r="H25" s="279"/>
      <c r="I25" s="280"/>
      <c r="J25" s="279"/>
      <c r="K25" s="280"/>
      <c r="L25" s="279"/>
      <c r="M25" s="280"/>
      <c r="N25" s="279"/>
      <c r="O25" s="280"/>
      <c r="P25" s="279"/>
      <c r="Q25" s="280"/>
      <c r="R25" s="279"/>
      <c r="S25" s="280"/>
      <c r="T25" s="279"/>
      <c r="U25" s="280"/>
      <c r="V25" s="279"/>
      <c r="W25" s="280"/>
      <c r="X25" s="279"/>
      <c r="Y25" s="280"/>
      <c r="Z25" s="279"/>
      <c r="AA25" s="280"/>
    </row>
    <row r="26" spans="2:27" ht="15.75" customHeight="1">
      <c r="B26" s="300" t="s">
        <v>48</v>
      </c>
      <c r="C26" s="287"/>
      <c r="D26" s="284"/>
      <c r="E26" s="297" t="s">
        <v>21</v>
      </c>
      <c r="F26" s="287"/>
      <c r="G26" s="282"/>
      <c r="H26" s="281"/>
      <c r="I26" s="282"/>
      <c r="J26" s="281"/>
      <c r="K26" s="282"/>
      <c r="L26" s="281"/>
      <c r="M26" s="282"/>
      <c r="N26" s="281"/>
      <c r="O26" s="282"/>
      <c r="P26" s="281"/>
      <c r="Q26" s="282"/>
      <c r="R26" s="281"/>
      <c r="S26" s="282"/>
      <c r="T26" s="281"/>
      <c r="U26" s="282"/>
      <c r="V26" s="281"/>
      <c r="W26" s="282"/>
      <c r="X26" s="281"/>
      <c r="Y26" s="282"/>
      <c r="Z26" s="281" t="e">
        <f>AVERAGE(H26:Y27)</f>
        <v>#DIV/0!</v>
      </c>
      <c r="AA26" s="282"/>
    </row>
    <row r="27" spans="2:27" ht="15.75" customHeight="1">
      <c r="B27" s="277"/>
      <c r="C27" s="261"/>
      <c r="D27" s="302"/>
      <c r="E27" s="279"/>
      <c r="F27" s="288"/>
      <c r="G27" s="280"/>
      <c r="H27" s="279"/>
      <c r="I27" s="280"/>
      <c r="J27" s="279"/>
      <c r="K27" s="280"/>
      <c r="L27" s="279"/>
      <c r="M27" s="280"/>
      <c r="N27" s="279"/>
      <c r="O27" s="280"/>
      <c r="P27" s="279"/>
      <c r="Q27" s="280"/>
      <c r="R27" s="279"/>
      <c r="S27" s="280"/>
      <c r="T27" s="279"/>
      <c r="U27" s="280"/>
      <c r="V27" s="279"/>
      <c r="W27" s="280"/>
      <c r="X27" s="279"/>
      <c r="Y27" s="280"/>
      <c r="Z27" s="279"/>
      <c r="AA27" s="280"/>
    </row>
    <row r="28" spans="2:27" ht="15.75" customHeight="1">
      <c r="B28" s="277"/>
      <c r="C28" s="261"/>
      <c r="D28" s="302"/>
      <c r="E28" s="297" t="s">
        <v>23</v>
      </c>
      <c r="F28" s="287"/>
      <c r="G28" s="282"/>
      <c r="H28" s="281"/>
      <c r="I28" s="282"/>
      <c r="J28" s="281"/>
      <c r="K28" s="282"/>
      <c r="L28" s="281"/>
      <c r="M28" s="282"/>
      <c r="N28" s="281"/>
      <c r="O28" s="282"/>
      <c r="P28" s="281"/>
      <c r="Q28" s="282"/>
      <c r="R28" s="281"/>
      <c r="S28" s="282"/>
      <c r="T28" s="281"/>
      <c r="U28" s="282"/>
      <c r="V28" s="281"/>
      <c r="W28" s="282"/>
      <c r="X28" s="281"/>
      <c r="Y28" s="282"/>
      <c r="Z28" s="281" t="e">
        <f>AVERAGE(H28:Y29)</f>
        <v>#DIV/0!</v>
      </c>
      <c r="AA28" s="282"/>
    </row>
    <row r="29" spans="2:27" ht="15.75" customHeight="1">
      <c r="B29" s="277"/>
      <c r="C29" s="261"/>
      <c r="D29" s="302"/>
      <c r="E29" s="279"/>
      <c r="F29" s="288"/>
      <c r="G29" s="280"/>
      <c r="H29" s="279"/>
      <c r="I29" s="280"/>
      <c r="J29" s="279"/>
      <c r="K29" s="280"/>
      <c r="L29" s="279"/>
      <c r="M29" s="280"/>
      <c r="N29" s="279"/>
      <c r="O29" s="280"/>
      <c r="P29" s="279"/>
      <c r="Q29" s="280"/>
      <c r="R29" s="279"/>
      <c r="S29" s="280"/>
      <c r="T29" s="279"/>
      <c r="U29" s="280"/>
      <c r="V29" s="279"/>
      <c r="W29" s="280"/>
      <c r="X29" s="279"/>
      <c r="Y29" s="280"/>
      <c r="Z29" s="279"/>
      <c r="AA29" s="280"/>
    </row>
    <row r="30" spans="2:27" ht="15.75" customHeight="1">
      <c r="B30" s="277"/>
      <c r="C30" s="261"/>
      <c r="D30" s="302"/>
      <c r="E30" s="297" t="s">
        <v>25</v>
      </c>
      <c r="F30" s="287"/>
      <c r="G30" s="282"/>
      <c r="H30" s="281"/>
      <c r="I30" s="282"/>
      <c r="J30" s="281"/>
      <c r="K30" s="282"/>
      <c r="L30" s="281"/>
      <c r="M30" s="282"/>
      <c r="N30" s="281"/>
      <c r="O30" s="282"/>
      <c r="P30" s="281"/>
      <c r="Q30" s="282"/>
      <c r="R30" s="281"/>
      <c r="S30" s="282"/>
      <c r="T30" s="281"/>
      <c r="U30" s="282"/>
      <c r="V30" s="281"/>
      <c r="W30" s="282"/>
      <c r="X30" s="281"/>
      <c r="Y30" s="282"/>
      <c r="Z30" s="281" t="e">
        <f>AVERAGE(H30:Y31)</f>
        <v>#DIV/0!</v>
      </c>
      <c r="AA30" s="282"/>
    </row>
    <row r="31" spans="2:27" ht="15.75" customHeight="1">
      <c r="B31" s="303"/>
      <c r="C31" s="304"/>
      <c r="D31" s="305"/>
      <c r="E31" s="279"/>
      <c r="F31" s="288"/>
      <c r="G31" s="280"/>
      <c r="H31" s="279"/>
      <c r="I31" s="280"/>
      <c r="J31" s="279"/>
      <c r="K31" s="280"/>
      <c r="L31" s="279"/>
      <c r="M31" s="280"/>
      <c r="N31" s="279"/>
      <c r="O31" s="280"/>
      <c r="P31" s="279"/>
      <c r="Q31" s="280"/>
      <c r="R31" s="279"/>
      <c r="S31" s="280"/>
      <c r="T31" s="279"/>
      <c r="U31" s="280"/>
      <c r="V31" s="279"/>
      <c r="W31" s="280"/>
      <c r="X31" s="279"/>
      <c r="Y31" s="280"/>
      <c r="Z31" s="279"/>
      <c r="AA31" s="280"/>
    </row>
    <row r="32" spans="2:27" ht="15.75" customHeight="1">
      <c r="B32" s="301" t="s">
        <v>49</v>
      </c>
      <c r="C32" s="287"/>
      <c r="D32" s="282"/>
      <c r="E32" s="286" t="s">
        <v>50</v>
      </c>
      <c r="F32" s="287"/>
      <c r="G32" s="282"/>
      <c r="H32" s="298"/>
      <c r="I32" s="282"/>
      <c r="J32" s="298"/>
      <c r="K32" s="282"/>
      <c r="L32" s="298"/>
      <c r="M32" s="282"/>
      <c r="N32" s="298"/>
      <c r="O32" s="282"/>
      <c r="P32" s="298"/>
      <c r="Q32" s="282"/>
      <c r="R32" s="298"/>
      <c r="S32" s="282"/>
      <c r="T32" s="298"/>
      <c r="U32" s="282"/>
      <c r="V32" s="298"/>
      <c r="W32" s="282"/>
      <c r="X32" s="298"/>
      <c r="Y32" s="282"/>
      <c r="Z32" s="298" t="e">
        <f>AVERAGE(H32:Y33)</f>
        <v>#DIV/0!</v>
      </c>
      <c r="AA32" s="282"/>
    </row>
    <row r="33" spans="2:27" ht="15.75" customHeight="1">
      <c r="B33" s="277"/>
      <c r="C33" s="261"/>
      <c r="D33" s="278"/>
      <c r="E33" s="279"/>
      <c r="F33" s="288"/>
      <c r="G33" s="280"/>
      <c r="H33" s="279"/>
      <c r="I33" s="280"/>
      <c r="J33" s="279"/>
      <c r="K33" s="280"/>
      <c r="L33" s="279"/>
      <c r="M33" s="280"/>
      <c r="N33" s="279"/>
      <c r="O33" s="280"/>
      <c r="P33" s="279"/>
      <c r="Q33" s="280"/>
      <c r="R33" s="279"/>
      <c r="S33" s="280"/>
      <c r="T33" s="279"/>
      <c r="U33" s="280"/>
      <c r="V33" s="279"/>
      <c r="W33" s="280"/>
      <c r="X33" s="279"/>
      <c r="Y33" s="280"/>
      <c r="Z33" s="279"/>
      <c r="AA33" s="280"/>
    </row>
    <row r="34" spans="2:27" ht="15.75" customHeight="1">
      <c r="B34" s="277"/>
      <c r="C34" s="261"/>
      <c r="D34" s="278"/>
      <c r="E34" s="286" t="s">
        <v>29</v>
      </c>
      <c r="F34" s="287"/>
      <c r="G34" s="282"/>
      <c r="H34" s="298"/>
      <c r="I34" s="282"/>
      <c r="J34" s="298"/>
      <c r="K34" s="282"/>
      <c r="L34" s="298"/>
      <c r="M34" s="282"/>
      <c r="N34" s="298"/>
      <c r="O34" s="282"/>
      <c r="P34" s="298"/>
      <c r="Q34" s="282"/>
      <c r="R34" s="298"/>
      <c r="S34" s="282"/>
      <c r="T34" s="298"/>
      <c r="U34" s="282"/>
      <c r="V34" s="298"/>
      <c r="W34" s="282"/>
      <c r="X34" s="298"/>
      <c r="Y34" s="282"/>
      <c r="Z34" s="298" t="e">
        <f>AVERAGE(H34:Y35)</f>
        <v>#DIV/0!</v>
      </c>
      <c r="AA34" s="282"/>
    </row>
    <row r="35" spans="2:27" ht="15.75" customHeight="1">
      <c r="B35" s="279"/>
      <c r="C35" s="288"/>
      <c r="D35" s="280"/>
      <c r="E35" s="279"/>
      <c r="F35" s="288"/>
      <c r="G35" s="280"/>
      <c r="H35" s="279"/>
      <c r="I35" s="280"/>
      <c r="J35" s="279"/>
      <c r="K35" s="280"/>
      <c r="L35" s="279"/>
      <c r="M35" s="280"/>
      <c r="N35" s="279"/>
      <c r="O35" s="280"/>
      <c r="P35" s="279"/>
      <c r="Q35" s="280"/>
      <c r="R35" s="279"/>
      <c r="S35" s="280"/>
      <c r="T35" s="279"/>
      <c r="U35" s="280"/>
      <c r="V35" s="279"/>
      <c r="W35" s="280"/>
      <c r="X35" s="279"/>
      <c r="Y35" s="280"/>
      <c r="Z35" s="279"/>
      <c r="AA35" s="280"/>
    </row>
    <row r="36" spans="2:27" ht="15.75" customHeight="1">
      <c r="B36" s="300" t="s">
        <v>51</v>
      </c>
      <c r="C36" s="287"/>
      <c r="D36" s="287"/>
      <c r="E36" s="287"/>
      <c r="F36" s="287"/>
      <c r="G36" s="282"/>
      <c r="H36" s="281">
        <f>SUM(H10:I35)</f>
        <v>0</v>
      </c>
      <c r="I36" s="282"/>
      <c r="J36" s="281">
        <f>SUM(J10:K35)</f>
        <v>0</v>
      </c>
      <c r="K36" s="282"/>
      <c r="L36" s="281">
        <f>SUM(L10:M35)</f>
        <v>0</v>
      </c>
      <c r="M36" s="282"/>
      <c r="N36" s="281">
        <f>SUM(N10:O35)</f>
        <v>0</v>
      </c>
      <c r="O36" s="282"/>
      <c r="P36" s="281">
        <f>SUM(P10:Q35)</f>
        <v>0</v>
      </c>
      <c r="Q36" s="282"/>
      <c r="R36" s="281">
        <f>SUM(R10:S35)</f>
        <v>0</v>
      </c>
      <c r="S36" s="282"/>
      <c r="T36" s="281">
        <f>SUM(T10:U35)</f>
        <v>0</v>
      </c>
      <c r="U36" s="282"/>
      <c r="V36" s="281">
        <f>SUM(V10:W35)</f>
        <v>0</v>
      </c>
      <c r="W36" s="282"/>
      <c r="X36" s="281">
        <f>SUM(X10:Y35)</f>
        <v>0</v>
      </c>
      <c r="Y36" s="282"/>
      <c r="Z36" s="281" t="e">
        <f>SUM(Z10:AA35)</f>
        <v>#DIV/0!</v>
      </c>
      <c r="AA36" s="282"/>
    </row>
    <row r="37" spans="2:27" ht="15.75" customHeight="1">
      <c r="B37" s="279"/>
      <c r="C37" s="288"/>
      <c r="D37" s="288"/>
      <c r="E37" s="288"/>
      <c r="F37" s="288"/>
      <c r="G37" s="280"/>
      <c r="H37" s="279"/>
      <c r="I37" s="280"/>
      <c r="J37" s="279"/>
      <c r="K37" s="280"/>
      <c r="L37" s="279"/>
      <c r="M37" s="280"/>
      <c r="N37" s="279"/>
      <c r="O37" s="280"/>
      <c r="P37" s="279"/>
      <c r="Q37" s="280"/>
      <c r="R37" s="279"/>
      <c r="S37" s="280"/>
      <c r="T37" s="279"/>
      <c r="U37" s="280"/>
      <c r="V37" s="279"/>
      <c r="W37" s="280"/>
      <c r="X37" s="279"/>
      <c r="Y37" s="280"/>
      <c r="Z37" s="279"/>
      <c r="AA37" s="280"/>
    </row>
    <row r="38" spans="2:27" ht="15.75" customHeight="1">
      <c r="V38" s="6"/>
      <c r="W38" s="6"/>
      <c r="X38" s="6"/>
      <c r="Y38" s="6"/>
    </row>
    <row r="39" spans="2:27" ht="15.75" customHeight="1">
      <c r="V39" s="6"/>
      <c r="W39" s="6"/>
      <c r="X39" s="6"/>
      <c r="Y39" s="6"/>
    </row>
    <row r="40" spans="2:27" ht="15.75" customHeight="1">
      <c r="V40" s="6"/>
      <c r="W40" s="6"/>
      <c r="X40" s="6"/>
      <c r="Y40" s="6"/>
    </row>
    <row r="41" spans="2:27" ht="15.75" customHeight="1">
      <c r="V41" s="6"/>
      <c r="W41" s="6"/>
      <c r="X41" s="6"/>
      <c r="Y41" s="6"/>
    </row>
    <row r="42" spans="2:27" ht="15.75" customHeight="1">
      <c r="V42" s="6"/>
      <c r="W42" s="6"/>
      <c r="X42" s="6"/>
      <c r="Y42" s="6"/>
    </row>
    <row r="43" spans="2:27" ht="15.75" customHeight="1">
      <c r="V43" s="6"/>
      <c r="W43" s="6"/>
      <c r="X43" s="6"/>
      <c r="Y43" s="6"/>
    </row>
    <row r="44" spans="2:27" ht="15.75" customHeight="1">
      <c r="V44" s="6"/>
      <c r="W44" s="6"/>
      <c r="X44" s="6"/>
      <c r="Y44" s="6"/>
    </row>
    <row r="45" spans="2:27" ht="15.75" customHeight="1">
      <c r="V45" s="6"/>
      <c r="W45" s="6"/>
      <c r="X45" s="6"/>
      <c r="Y45" s="6"/>
    </row>
    <row r="46" spans="2:27" ht="15.75" customHeight="1">
      <c r="V46" s="6"/>
      <c r="W46" s="6"/>
      <c r="X46" s="6"/>
      <c r="Y46" s="6"/>
    </row>
    <row r="47" spans="2:27" ht="15.75" customHeight="1">
      <c r="V47" s="6"/>
      <c r="W47" s="6"/>
      <c r="X47" s="6"/>
      <c r="Y47" s="6"/>
    </row>
    <row r="48" spans="2:27" ht="15.75" customHeight="1">
      <c r="V48" s="6"/>
      <c r="W48" s="6"/>
      <c r="X48" s="6"/>
      <c r="Y48" s="6"/>
    </row>
    <row r="49" spans="22:25" ht="15.75" customHeight="1">
      <c r="V49" s="6"/>
      <c r="W49" s="6"/>
      <c r="X49" s="6"/>
      <c r="Y49" s="6"/>
    </row>
    <row r="50" spans="22:25" ht="15.75" customHeight="1">
      <c r="V50" s="6"/>
      <c r="W50" s="6"/>
      <c r="X50" s="6"/>
      <c r="Y50" s="6"/>
    </row>
    <row r="51" spans="22:25" ht="15.75" customHeight="1">
      <c r="V51" s="6"/>
      <c r="W51" s="6"/>
      <c r="X51" s="6"/>
      <c r="Y51" s="6"/>
    </row>
    <row r="52" spans="22:25" ht="15.75" customHeight="1">
      <c r="V52" s="6"/>
      <c r="W52" s="6"/>
      <c r="X52" s="6"/>
      <c r="Y52" s="6"/>
    </row>
    <row r="53" spans="22:25" ht="15.75" customHeight="1">
      <c r="V53" s="6"/>
      <c r="W53" s="6"/>
      <c r="X53" s="6"/>
      <c r="Y53" s="6"/>
    </row>
    <row r="54" spans="22:25" ht="15.75" customHeight="1">
      <c r="V54" s="6"/>
      <c r="W54" s="6"/>
      <c r="X54" s="6"/>
      <c r="Y54" s="6"/>
    </row>
    <row r="55" spans="22:25" ht="15.75" customHeight="1">
      <c r="V55" s="6"/>
      <c r="W55" s="6"/>
      <c r="X55" s="6"/>
      <c r="Y55" s="6"/>
    </row>
    <row r="56" spans="22:25" ht="15.75" customHeight="1">
      <c r="V56" s="6"/>
      <c r="W56" s="6"/>
      <c r="X56" s="6"/>
      <c r="Y56" s="6"/>
    </row>
    <row r="57" spans="22:25" ht="15.75" customHeight="1">
      <c r="V57" s="6"/>
      <c r="W57" s="6"/>
      <c r="X57" s="6"/>
      <c r="Y57" s="6"/>
    </row>
    <row r="58" spans="22:25" ht="15.75" customHeight="1">
      <c r="V58" s="6"/>
      <c r="W58" s="6"/>
      <c r="X58" s="6"/>
      <c r="Y58" s="6"/>
    </row>
    <row r="59" spans="22:25" ht="15.75" customHeight="1">
      <c r="V59" s="6"/>
      <c r="W59" s="6"/>
      <c r="X59" s="6"/>
      <c r="Y59" s="6"/>
    </row>
    <row r="60" spans="22:25" ht="15.75" customHeight="1">
      <c r="V60" s="6"/>
      <c r="W60" s="6"/>
      <c r="X60" s="6"/>
      <c r="Y60" s="6"/>
    </row>
    <row r="61" spans="22:25" ht="15.75" customHeight="1">
      <c r="V61" s="6"/>
      <c r="W61" s="6"/>
      <c r="X61" s="6"/>
      <c r="Y61" s="6"/>
    </row>
    <row r="62" spans="22:25" ht="15.75" customHeight="1">
      <c r="V62" s="6"/>
      <c r="W62" s="6"/>
      <c r="X62" s="6"/>
      <c r="Y62" s="6"/>
    </row>
    <row r="63" spans="22:25" ht="15.75" customHeight="1">
      <c r="V63" s="6"/>
      <c r="W63" s="6"/>
      <c r="X63" s="6"/>
      <c r="Y63" s="6"/>
    </row>
    <row r="64" spans="22:25" ht="15.75" customHeight="1">
      <c r="V64" s="6"/>
      <c r="W64" s="6"/>
      <c r="X64" s="6"/>
      <c r="Y64" s="6"/>
    </row>
    <row r="65" spans="22:25" ht="15.75" customHeight="1">
      <c r="V65" s="6"/>
      <c r="W65" s="6"/>
      <c r="X65" s="6"/>
      <c r="Y65" s="6"/>
    </row>
    <row r="66" spans="22:25" ht="15.75" customHeight="1">
      <c r="V66" s="6"/>
      <c r="W66" s="6"/>
      <c r="X66" s="6"/>
      <c r="Y66" s="6"/>
    </row>
    <row r="67" spans="22:25" ht="15.75" customHeight="1">
      <c r="V67" s="6"/>
      <c r="W67" s="6"/>
      <c r="X67" s="6"/>
      <c r="Y67" s="6"/>
    </row>
    <row r="68" spans="22:25" ht="15.75" customHeight="1">
      <c r="V68" s="6"/>
      <c r="W68" s="6"/>
      <c r="X68" s="6"/>
      <c r="Y68" s="6"/>
    </row>
    <row r="69" spans="22:25" ht="15.75" customHeight="1">
      <c r="V69" s="6"/>
      <c r="W69" s="6"/>
      <c r="X69" s="6"/>
      <c r="Y69" s="6"/>
    </row>
    <row r="70" spans="22:25" ht="15.75" customHeight="1">
      <c r="V70" s="6"/>
      <c r="W70" s="6"/>
      <c r="X70" s="6"/>
      <c r="Y70" s="6"/>
    </row>
    <row r="71" spans="22:25" ht="15.75" customHeight="1">
      <c r="V71" s="6"/>
      <c r="W71" s="6"/>
      <c r="X71" s="6"/>
      <c r="Y71" s="6"/>
    </row>
    <row r="72" spans="22:25" ht="15.75" customHeight="1">
      <c r="V72" s="6"/>
      <c r="W72" s="6"/>
      <c r="X72" s="6"/>
      <c r="Y72" s="6"/>
    </row>
    <row r="73" spans="22:25" ht="15.75" customHeight="1">
      <c r="V73" s="6"/>
      <c r="W73" s="6"/>
      <c r="X73" s="6"/>
      <c r="Y73" s="6"/>
    </row>
    <row r="74" spans="22:25" ht="15.75" customHeight="1">
      <c r="V74" s="6"/>
      <c r="W74" s="6"/>
      <c r="X74" s="6"/>
      <c r="Y74" s="6"/>
    </row>
    <row r="75" spans="22:25" ht="15.75" customHeight="1">
      <c r="V75" s="6"/>
      <c r="W75" s="6"/>
      <c r="X75" s="6"/>
      <c r="Y75" s="6"/>
    </row>
    <row r="76" spans="22:25" ht="15.75" customHeight="1">
      <c r="V76" s="6"/>
      <c r="W76" s="6"/>
      <c r="X76" s="6"/>
      <c r="Y76" s="6"/>
    </row>
    <row r="77" spans="22:25" ht="15.75" customHeight="1">
      <c r="V77" s="6"/>
      <c r="W77" s="6"/>
      <c r="X77" s="6"/>
      <c r="Y77" s="6"/>
    </row>
    <row r="78" spans="22:25" ht="15.75" customHeight="1">
      <c r="V78" s="6"/>
      <c r="W78" s="6"/>
      <c r="X78" s="6"/>
      <c r="Y78" s="6"/>
    </row>
    <row r="79" spans="22:25" ht="15.75" customHeight="1">
      <c r="V79" s="6"/>
      <c r="W79" s="6"/>
      <c r="X79" s="6"/>
      <c r="Y79" s="6"/>
    </row>
    <row r="80" spans="22:25" ht="15.75" customHeight="1">
      <c r="V80" s="6"/>
      <c r="W80" s="6"/>
      <c r="X80" s="6"/>
      <c r="Y80" s="6"/>
    </row>
    <row r="81" spans="22:25" ht="15.75" customHeight="1">
      <c r="V81" s="6"/>
      <c r="W81" s="6"/>
      <c r="X81" s="6"/>
      <c r="Y81" s="6"/>
    </row>
    <row r="82" spans="22:25" ht="15.75" customHeight="1">
      <c r="V82" s="6"/>
      <c r="W82" s="6"/>
      <c r="X82" s="6"/>
      <c r="Y82" s="6"/>
    </row>
    <row r="83" spans="22:25" ht="15.75" customHeight="1">
      <c r="V83" s="6"/>
      <c r="W83" s="6"/>
      <c r="X83" s="6"/>
      <c r="Y83" s="6"/>
    </row>
    <row r="84" spans="22:25" ht="15.75" customHeight="1">
      <c r="V84" s="6"/>
      <c r="W84" s="6"/>
      <c r="X84" s="6"/>
      <c r="Y84" s="6"/>
    </row>
    <row r="85" spans="22:25" ht="15.75" customHeight="1">
      <c r="V85" s="6"/>
      <c r="W85" s="6"/>
      <c r="X85" s="6"/>
      <c r="Y85" s="6"/>
    </row>
    <row r="86" spans="22:25" ht="15.75" customHeight="1">
      <c r="V86" s="6"/>
      <c r="W86" s="6"/>
      <c r="X86" s="6"/>
      <c r="Y86" s="6"/>
    </row>
    <row r="87" spans="22:25" ht="15.75" customHeight="1">
      <c r="V87" s="6"/>
      <c r="W87" s="6"/>
      <c r="X87" s="6"/>
      <c r="Y87" s="6"/>
    </row>
    <row r="88" spans="22:25" ht="15.75" customHeight="1">
      <c r="V88" s="6"/>
      <c r="W88" s="6"/>
      <c r="X88" s="6"/>
      <c r="Y88" s="6"/>
    </row>
    <row r="89" spans="22:25" ht="15.75" customHeight="1">
      <c r="V89" s="6"/>
      <c r="W89" s="6"/>
      <c r="X89" s="6"/>
      <c r="Y89" s="6"/>
    </row>
    <row r="90" spans="22:25" ht="15.75" customHeight="1">
      <c r="V90" s="6"/>
      <c r="W90" s="6"/>
      <c r="X90" s="6"/>
      <c r="Y90" s="6"/>
    </row>
    <row r="91" spans="22:25" ht="15.75" customHeight="1">
      <c r="V91" s="6"/>
      <c r="W91" s="6"/>
      <c r="X91" s="6"/>
      <c r="Y91" s="6"/>
    </row>
    <row r="92" spans="22:25" ht="15.75" customHeight="1">
      <c r="V92" s="6"/>
      <c r="W92" s="6"/>
      <c r="X92" s="6"/>
      <c r="Y92" s="6"/>
    </row>
    <row r="93" spans="22:25" ht="15.75" customHeight="1">
      <c r="V93" s="6"/>
      <c r="W93" s="6"/>
      <c r="X93" s="6"/>
      <c r="Y93" s="6"/>
    </row>
    <row r="94" spans="22:25" ht="15.75" customHeight="1">
      <c r="V94" s="6"/>
      <c r="W94" s="6"/>
      <c r="X94" s="6"/>
      <c r="Y94" s="6"/>
    </row>
    <row r="95" spans="22:25" ht="15.75" customHeight="1">
      <c r="V95" s="6"/>
      <c r="W95" s="6"/>
      <c r="X95" s="6"/>
      <c r="Y95" s="6"/>
    </row>
    <row r="96" spans="22:25" ht="15.75" customHeight="1">
      <c r="V96" s="6"/>
      <c r="W96" s="6"/>
      <c r="X96" s="6"/>
      <c r="Y96" s="6"/>
    </row>
    <row r="97" spans="22:25" ht="15.75" customHeight="1">
      <c r="V97" s="6"/>
      <c r="W97" s="6"/>
      <c r="X97" s="6"/>
      <c r="Y97" s="6"/>
    </row>
    <row r="98" spans="22:25" ht="15.75" customHeight="1">
      <c r="V98" s="6"/>
      <c r="W98" s="6"/>
      <c r="X98" s="6"/>
      <c r="Y98" s="6"/>
    </row>
    <row r="99" spans="22:25" ht="15.75" customHeight="1">
      <c r="V99" s="6"/>
      <c r="W99" s="6"/>
      <c r="X99" s="6"/>
      <c r="Y99" s="6"/>
    </row>
    <row r="100" spans="22:25" ht="15.75" customHeight="1">
      <c r="V100" s="6"/>
      <c r="W100" s="6"/>
      <c r="X100" s="6"/>
      <c r="Y100" s="6"/>
    </row>
    <row r="101" spans="22:25" ht="15.75" customHeight="1">
      <c r="V101" s="6"/>
      <c r="W101" s="6"/>
      <c r="X101" s="6"/>
      <c r="Y101" s="6"/>
    </row>
    <row r="102" spans="22:25" ht="15.75" customHeight="1">
      <c r="V102" s="6"/>
      <c r="W102" s="6"/>
      <c r="X102" s="6"/>
      <c r="Y102" s="6"/>
    </row>
    <row r="103" spans="22:25" ht="15.75" customHeight="1">
      <c r="V103" s="6"/>
      <c r="W103" s="6"/>
      <c r="X103" s="6"/>
      <c r="Y103" s="6"/>
    </row>
    <row r="104" spans="22:25" ht="15.75" customHeight="1">
      <c r="V104" s="6"/>
      <c r="W104" s="6"/>
      <c r="X104" s="6"/>
      <c r="Y104" s="6"/>
    </row>
    <row r="105" spans="22:25" ht="15.75" customHeight="1">
      <c r="V105" s="6"/>
      <c r="W105" s="6"/>
      <c r="X105" s="6"/>
      <c r="Y105" s="6"/>
    </row>
    <row r="106" spans="22:25" ht="15.75" customHeight="1">
      <c r="V106" s="6"/>
      <c r="W106" s="6"/>
      <c r="X106" s="6"/>
      <c r="Y106" s="6"/>
    </row>
    <row r="107" spans="22:25" ht="15.75" customHeight="1">
      <c r="V107" s="6"/>
      <c r="W107" s="6"/>
      <c r="X107" s="6"/>
      <c r="Y107" s="6"/>
    </row>
    <row r="108" spans="22:25" ht="15.75" customHeight="1">
      <c r="V108" s="6"/>
      <c r="W108" s="6"/>
      <c r="X108" s="6"/>
      <c r="Y108" s="6"/>
    </row>
    <row r="109" spans="22:25" ht="15.75" customHeight="1">
      <c r="V109" s="6"/>
      <c r="W109" s="6"/>
      <c r="X109" s="6"/>
      <c r="Y109" s="6"/>
    </row>
    <row r="110" spans="22:25" ht="15.75" customHeight="1">
      <c r="V110" s="6"/>
      <c r="W110" s="6"/>
      <c r="X110" s="6"/>
      <c r="Y110" s="6"/>
    </row>
    <row r="111" spans="22:25" ht="15.75" customHeight="1">
      <c r="V111" s="6"/>
      <c r="W111" s="6"/>
      <c r="X111" s="6"/>
      <c r="Y111" s="6"/>
    </row>
    <row r="112" spans="22:25" ht="15.75" customHeight="1">
      <c r="V112" s="6"/>
      <c r="W112" s="6"/>
      <c r="X112" s="6"/>
      <c r="Y112" s="6"/>
    </row>
    <row r="113" spans="22:25" ht="15.75" customHeight="1">
      <c r="V113" s="6"/>
      <c r="W113" s="6"/>
      <c r="X113" s="6"/>
      <c r="Y113" s="6"/>
    </row>
    <row r="114" spans="22:25" ht="15.75" customHeight="1">
      <c r="V114" s="6"/>
      <c r="W114" s="6"/>
      <c r="X114" s="6"/>
      <c r="Y114" s="6"/>
    </row>
    <row r="115" spans="22:25" ht="15.75" customHeight="1">
      <c r="V115" s="6"/>
      <c r="W115" s="6"/>
      <c r="X115" s="6"/>
      <c r="Y115" s="6"/>
    </row>
    <row r="116" spans="22:25" ht="15.75" customHeight="1">
      <c r="V116" s="6"/>
      <c r="W116" s="6"/>
      <c r="X116" s="6"/>
      <c r="Y116" s="6"/>
    </row>
    <row r="117" spans="22:25" ht="15.75" customHeight="1">
      <c r="V117" s="6"/>
      <c r="W117" s="6"/>
      <c r="X117" s="6"/>
      <c r="Y117" s="6"/>
    </row>
    <row r="118" spans="22:25" ht="15.75" customHeight="1">
      <c r="V118" s="6"/>
      <c r="W118" s="6"/>
      <c r="X118" s="6"/>
      <c r="Y118" s="6"/>
    </row>
    <row r="119" spans="22:25" ht="15.75" customHeight="1">
      <c r="V119" s="6"/>
      <c r="W119" s="6"/>
      <c r="X119" s="6"/>
      <c r="Y119" s="6"/>
    </row>
    <row r="120" spans="22:25" ht="15.75" customHeight="1">
      <c r="V120" s="6"/>
      <c r="W120" s="6"/>
      <c r="X120" s="6"/>
      <c r="Y120" s="6"/>
    </row>
    <row r="121" spans="22:25" ht="15.75" customHeight="1">
      <c r="V121" s="6"/>
      <c r="W121" s="6"/>
      <c r="X121" s="6"/>
      <c r="Y121" s="6"/>
    </row>
    <row r="122" spans="22:25" ht="15.75" customHeight="1">
      <c r="V122" s="6"/>
      <c r="W122" s="6"/>
      <c r="X122" s="6"/>
      <c r="Y122" s="6"/>
    </row>
    <row r="123" spans="22:25" ht="15.75" customHeight="1">
      <c r="V123" s="6"/>
      <c r="W123" s="6"/>
      <c r="X123" s="6"/>
      <c r="Y123" s="6"/>
    </row>
    <row r="124" spans="22:25" ht="15.75" customHeight="1">
      <c r="V124" s="6"/>
      <c r="W124" s="6"/>
      <c r="X124" s="6"/>
      <c r="Y124" s="6"/>
    </row>
    <row r="125" spans="22:25" ht="15.75" customHeight="1">
      <c r="V125" s="6"/>
      <c r="W125" s="6"/>
      <c r="X125" s="6"/>
      <c r="Y125" s="6"/>
    </row>
    <row r="126" spans="22:25" ht="15.75" customHeight="1">
      <c r="V126" s="6"/>
      <c r="W126" s="6"/>
      <c r="X126" s="6"/>
      <c r="Y126" s="6"/>
    </row>
    <row r="127" spans="22:25" ht="15.75" customHeight="1">
      <c r="V127" s="6"/>
      <c r="W127" s="6"/>
      <c r="X127" s="6"/>
      <c r="Y127" s="6"/>
    </row>
    <row r="128" spans="22:25" ht="15.75" customHeight="1">
      <c r="V128" s="6"/>
      <c r="W128" s="6"/>
      <c r="X128" s="6"/>
      <c r="Y128" s="6"/>
    </row>
    <row r="129" spans="22:25" ht="15.75" customHeight="1">
      <c r="V129" s="6"/>
      <c r="W129" s="6"/>
      <c r="X129" s="6"/>
      <c r="Y129" s="6"/>
    </row>
    <row r="130" spans="22:25" ht="15.75" customHeight="1">
      <c r="V130" s="6"/>
      <c r="W130" s="6"/>
      <c r="X130" s="6"/>
      <c r="Y130" s="6"/>
    </row>
    <row r="131" spans="22:25" ht="15.75" customHeight="1">
      <c r="V131" s="6"/>
      <c r="W131" s="6"/>
      <c r="X131" s="6"/>
      <c r="Y131" s="6"/>
    </row>
    <row r="132" spans="22:25" ht="15.75" customHeight="1">
      <c r="V132" s="6"/>
      <c r="W132" s="6"/>
      <c r="X132" s="6"/>
      <c r="Y132" s="6"/>
    </row>
    <row r="133" spans="22:25" ht="15.75" customHeight="1">
      <c r="V133" s="6"/>
      <c r="W133" s="6"/>
      <c r="X133" s="6"/>
      <c r="Y133" s="6"/>
    </row>
    <row r="134" spans="22:25" ht="15.75" customHeight="1">
      <c r="V134" s="6"/>
      <c r="W134" s="6"/>
      <c r="X134" s="6"/>
      <c r="Y134" s="6"/>
    </row>
    <row r="135" spans="22:25" ht="15.75" customHeight="1">
      <c r="V135" s="6"/>
      <c r="W135" s="6"/>
      <c r="X135" s="6"/>
      <c r="Y135" s="6"/>
    </row>
    <row r="136" spans="22:25" ht="15.75" customHeight="1">
      <c r="V136" s="6"/>
      <c r="W136" s="6"/>
      <c r="X136" s="6"/>
      <c r="Y136" s="6"/>
    </row>
    <row r="137" spans="22:25" ht="15.75" customHeight="1">
      <c r="V137" s="6"/>
      <c r="W137" s="6"/>
      <c r="X137" s="6"/>
      <c r="Y137" s="6"/>
    </row>
    <row r="138" spans="22:25" ht="15.75" customHeight="1">
      <c r="V138" s="6"/>
      <c r="W138" s="6"/>
      <c r="X138" s="6"/>
      <c r="Y138" s="6"/>
    </row>
    <row r="139" spans="22:25" ht="15.75" customHeight="1">
      <c r="V139" s="6"/>
      <c r="W139" s="6"/>
      <c r="X139" s="6"/>
      <c r="Y139" s="6"/>
    </row>
    <row r="140" spans="22:25" ht="15.75" customHeight="1">
      <c r="V140" s="6"/>
      <c r="W140" s="6"/>
      <c r="X140" s="6"/>
      <c r="Y140" s="6"/>
    </row>
    <row r="141" spans="22:25" ht="15.75" customHeight="1">
      <c r="V141" s="6"/>
      <c r="W141" s="6"/>
      <c r="X141" s="6"/>
      <c r="Y141" s="6"/>
    </row>
    <row r="142" spans="22:25" ht="15.75" customHeight="1">
      <c r="V142" s="6"/>
      <c r="W142" s="6"/>
      <c r="X142" s="6"/>
      <c r="Y142" s="6"/>
    </row>
    <row r="143" spans="22:25" ht="15.75" customHeight="1">
      <c r="V143" s="6"/>
      <c r="W143" s="6"/>
      <c r="X143" s="6"/>
      <c r="Y143" s="6"/>
    </row>
    <row r="144" spans="22:25" ht="15.75" customHeight="1">
      <c r="V144" s="6"/>
      <c r="W144" s="6"/>
      <c r="X144" s="6"/>
      <c r="Y144" s="6"/>
    </row>
    <row r="145" spans="22:25" ht="15.75" customHeight="1">
      <c r="V145" s="6"/>
      <c r="W145" s="6"/>
      <c r="X145" s="6"/>
      <c r="Y145" s="6"/>
    </row>
    <row r="146" spans="22:25" ht="15.75" customHeight="1">
      <c r="V146" s="6"/>
      <c r="W146" s="6"/>
      <c r="X146" s="6"/>
      <c r="Y146" s="6"/>
    </row>
    <row r="147" spans="22:25" ht="15.75" customHeight="1">
      <c r="V147" s="6"/>
      <c r="W147" s="6"/>
      <c r="X147" s="6"/>
      <c r="Y147" s="6"/>
    </row>
    <row r="148" spans="22:25" ht="15.75" customHeight="1">
      <c r="V148" s="6"/>
      <c r="W148" s="6"/>
      <c r="X148" s="6"/>
      <c r="Y148" s="6"/>
    </row>
    <row r="149" spans="22:25" ht="15.75" customHeight="1">
      <c r="V149" s="6"/>
      <c r="W149" s="6"/>
      <c r="X149" s="6"/>
      <c r="Y149" s="6"/>
    </row>
    <row r="150" spans="22:25" ht="15.75" customHeight="1">
      <c r="V150" s="6"/>
      <c r="W150" s="6"/>
      <c r="X150" s="6"/>
      <c r="Y150" s="6"/>
    </row>
    <row r="151" spans="22:25" ht="15.75" customHeight="1">
      <c r="V151" s="6"/>
      <c r="W151" s="6"/>
      <c r="X151" s="6"/>
      <c r="Y151" s="6"/>
    </row>
    <row r="152" spans="22:25" ht="15.75" customHeight="1">
      <c r="V152" s="6"/>
      <c r="W152" s="6"/>
      <c r="X152" s="6"/>
      <c r="Y152" s="6"/>
    </row>
    <row r="153" spans="22:25" ht="15.75" customHeight="1">
      <c r="V153" s="6"/>
      <c r="W153" s="6"/>
      <c r="X153" s="6"/>
      <c r="Y153" s="6"/>
    </row>
    <row r="154" spans="22:25" ht="15.75" customHeight="1">
      <c r="V154" s="6"/>
      <c r="W154" s="6"/>
      <c r="X154" s="6"/>
      <c r="Y154" s="6"/>
    </row>
    <row r="155" spans="22:25" ht="15.75" customHeight="1">
      <c r="V155" s="6"/>
      <c r="W155" s="6"/>
      <c r="X155" s="6"/>
      <c r="Y155" s="6"/>
    </row>
    <row r="156" spans="22:25" ht="15.75" customHeight="1">
      <c r="V156" s="6"/>
      <c r="W156" s="6"/>
      <c r="X156" s="6"/>
      <c r="Y156" s="6"/>
    </row>
    <row r="157" spans="22:25" ht="15.75" customHeight="1">
      <c r="V157" s="6"/>
      <c r="W157" s="6"/>
      <c r="X157" s="6"/>
      <c r="Y157" s="6"/>
    </row>
    <row r="158" spans="22:25" ht="15.75" customHeight="1">
      <c r="V158" s="6"/>
      <c r="W158" s="6"/>
      <c r="X158" s="6"/>
      <c r="Y158" s="6"/>
    </row>
    <row r="159" spans="22:25" ht="15.75" customHeight="1">
      <c r="V159" s="6"/>
      <c r="W159" s="6"/>
      <c r="X159" s="6"/>
      <c r="Y159" s="6"/>
    </row>
    <row r="160" spans="22:25" ht="15.75" customHeight="1">
      <c r="V160" s="6"/>
      <c r="W160" s="6"/>
      <c r="X160" s="6"/>
      <c r="Y160" s="6"/>
    </row>
    <row r="161" spans="22:25" ht="15.75" customHeight="1">
      <c r="V161" s="6"/>
      <c r="W161" s="6"/>
      <c r="X161" s="6"/>
      <c r="Y161" s="6"/>
    </row>
    <row r="162" spans="22:25" ht="15.75" customHeight="1">
      <c r="V162" s="6"/>
      <c r="W162" s="6"/>
      <c r="X162" s="6"/>
      <c r="Y162" s="6"/>
    </row>
    <row r="163" spans="22:25" ht="15.75" customHeight="1">
      <c r="V163" s="6"/>
      <c r="W163" s="6"/>
      <c r="X163" s="6"/>
      <c r="Y163" s="6"/>
    </row>
    <row r="164" spans="22:25" ht="15.75" customHeight="1">
      <c r="V164" s="6"/>
      <c r="W164" s="6"/>
      <c r="X164" s="6"/>
      <c r="Y164" s="6"/>
    </row>
    <row r="165" spans="22:25" ht="15.75" customHeight="1">
      <c r="V165" s="6"/>
      <c r="W165" s="6"/>
      <c r="X165" s="6"/>
      <c r="Y165" s="6"/>
    </row>
    <row r="166" spans="22:25" ht="15.75" customHeight="1">
      <c r="V166" s="6"/>
      <c r="W166" s="6"/>
      <c r="X166" s="6"/>
      <c r="Y166" s="6"/>
    </row>
    <row r="167" spans="22:25" ht="15.75" customHeight="1">
      <c r="V167" s="6"/>
      <c r="W167" s="6"/>
      <c r="X167" s="6"/>
      <c r="Y167" s="6"/>
    </row>
    <row r="168" spans="22:25" ht="15.75" customHeight="1">
      <c r="V168" s="6"/>
      <c r="W168" s="6"/>
      <c r="X168" s="6"/>
      <c r="Y168" s="6"/>
    </row>
    <row r="169" spans="22:25" ht="15.75" customHeight="1">
      <c r="V169" s="6"/>
      <c r="W169" s="6"/>
      <c r="X169" s="6"/>
      <c r="Y169" s="6"/>
    </row>
    <row r="170" spans="22:25" ht="15.75" customHeight="1">
      <c r="V170" s="6"/>
      <c r="W170" s="6"/>
      <c r="X170" s="6"/>
      <c r="Y170" s="6"/>
    </row>
    <row r="171" spans="22:25" ht="15.75" customHeight="1">
      <c r="V171" s="6"/>
      <c r="W171" s="6"/>
      <c r="X171" s="6"/>
      <c r="Y171" s="6"/>
    </row>
    <row r="172" spans="22:25" ht="15.75" customHeight="1">
      <c r="V172" s="6"/>
      <c r="W172" s="6"/>
      <c r="X172" s="6"/>
      <c r="Y172" s="6"/>
    </row>
    <row r="173" spans="22:25" ht="15.75" customHeight="1">
      <c r="V173" s="6"/>
      <c r="W173" s="6"/>
      <c r="X173" s="6"/>
      <c r="Y173" s="6"/>
    </row>
    <row r="174" spans="22:25" ht="15.75" customHeight="1">
      <c r="V174" s="6"/>
      <c r="W174" s="6"/>
      <c r="X174" s="6"/>
      <c r="Y174" s="6"/>
    </row>
    <row r="175" spans="22:25" ht="15.75" customHeight="1">
      <c r="V175" s="6"/>
      <c r="W175" s="6"/>
      <c r="X175" s="6"/>
      <c r="Y175" s="6"/>
    </row>
    <row r="176" spans="22:25" ht="15.75" customHeight="1">
      <c r="V176" s="6"/>
      <c r="W176" s="6"/>
      <c r="X176" s="6"/>
      <c r="Y176" s="6"/>
    </row>
    <row r="177" spans="22:25" ht="15.75" customHeight="1">
      <c r="V177" s="6"/>
      <c r="W177" s="6"/>
      <c r="X177" s="6"/>
      <c r="Y177" s="6"/>
    </row>
    <row r="178" spans="22:25" ht="15.75" customHeight="1">
      <c r="V178" s="6"/>
      <c r="W178" s="6"/>
      <c r="X178" s="6"/>
      <c r="Y178" s="6"/>
    </row>
    <row r="179" spans="22:25" ht="15.75" customHeight="1">
      <c r="V179" s="6"/>
      <c r="W179" s="6"/>
      <c r="X179" s="6"/>
      <c r="Y179" s="6"/>
    </row>
    <row r="180" spans="22:25" ht="15.75" customHeight="1">
      <c r="V180" s="6"/>
      <c r="W180" s="6"/>
      <c r="X180" s="6"/>
      <c r="Y180" s="6"/>
    </row>
    <row r="181" spans="22:25" ht="15.75" customHeight="1">
      <c r="V181" s="6"/>
      <c r="W181" s="6"/>
      <c r="X181" s="6"/>
      <c r="Y181" s="6"/>
    </row>
    <row r="182" spans="22:25" ht="15.75" customHeight="1">
      <c r="V182" s="6"/>
      <c r="W182" s="6"/>
      <c r="X182" s="6"/>
      <c r="Y182" s="6"/>
    </row>
    <row r="183" spans="22:25" ht="15.75" customHeight="1">
      <c r="V183" s="6"/>
      <c r="W183" s="6"/>
      <c r="X183" s="6"/>
      <c r="Y183" s="6"/>
    </row>
    <row r="184" spans="22:25" ht="15.75" customHeight="1">
      <c r="V184" s="6"/>
      <c r="W184" s="6"/>
      <c r="X184" s="6"/>
      <c r="Y184" s="6"/>
    </row>
    <row r="185" spans="22:25" ht="15.75" customHeight="1">
      <c r="V185" s="6"/>
      <c r="W185" s="6"/>
      <c r="X185" s="6"/>
      <c r="Y185" s="6"/>
    </row>
    <row r="186" spans="22:25" ht="15.75" customHeight="1">
      <c r="V186" s="6"/>
      <c r="W186" s="6"/>
      <c r="X186" s="6"/>
      <c r="Y186" s="6"/>
    </row>
    <row r="187" spans="22:25" ht="15.75" customHeight="1">
      <c r="V187" s="6"/>
      <c r="W187" s="6"/>
      <c r="X187" s="6"/>
      <c r="Y187" s="6"/>
    </row>
    <row r="188" spans="22:25" ht="15.75" customHeight="1">
      <c r="V188" s="6"/>
      <c r="W188" s="6"/>
      <c r="X188" s="6"/>
      <c r="Y188" s="6"/>
    </row>
    <row r="189" spans="22:25" ht="15.75" customHeight="1">
      <c r="V189" s="6"/>
      <c r="W189" s="6"/>
      <c r="X189" s="6"/>
      <c r="Y189" s="6"/>
    </row>
    <row r="190" spans="22:25" ht="15.75" customHeight="1">
      <c r="V190" s="6"/>
      <c r="W190" s="6"/>
      <c r="X190" s="6"/>
      <c r="Y190" s="6"/>
    </row>
    <row r="191" spans="22:25" ht="15.75" customHeight="1">
      <c r="V191" s="6"/>
      <c r="W191" s="6"/>
      <c r="X191" s="6"/>
      <c r="Y191" s="6"/>
    </row>
    <row r="192" spans="22:25" ht="15.75" customHeight="1">
      <c r="V192" s="6"/>
      <c r="W192" s="6"/>
      <c r="X192" s="6"/>
      <c r="Y192" s="6"/>
    </row>
    <row r="193" spans="22:25" ht="15.75" customHeight="1">
      <c r="V193" s="6"/>
      <c r="W193" s="6"/>
      <c r="X193" s="6"/>
      <c r="Y193" s="6"/>
    </row>
    <row r="194" spans="22:25" ht="15.75" customHeight="1">
      <c r="V194" s="6"/>
      <c r="W194" s="6"/>
      <c r="X194" s="6"/>
      <c r="Y194" s="6"/>
    </row>
    <row r="195" spans="22:25" ht="15.75" customHeight="1">
      <c r="V195" s="6"/>
      <c r="W195" s="6"/>
      <c r="X195" s="6"/>
      <c r="Y195" s="6"/>
    </row>
    <row r="196" spans="22:25" ht="15.75" customHeight="1">
      <c r="V196" s="6"/>
      <c r="W196" s="6"/>
      <c r="X196" s="6"/>
      <c r="Y196" s="6"/>
    </row>
    <row r="197" spans="22:25" ht="15.75" customHeight="1">
      <c r="V197" s="6"/>
      <c r="W197" s="6"/>
      <c r="X197" s="6"/>
      <c r="Y197" s="6"/>
    </row>
    <row r="198" spans="22:25" ht="15.75" customHeight="1">
      <c r="V198" s="6"/>
      <c r="W198" s="6"/>
      <c r="X198" s="6"/>
      <c r="Y198" s="6"/>
    </row>
    <row r="199" spans="22:25" ht="15.75" customHeight="1">
      <c r="V199" s="6"/>
      <c r="W199" s="6"/>
      <c r="X199" s="6"/>
      <c r="Y199" s="6"/>
    </row>
    <row r="200" spans="22:25" ht="15.75" customHeight="1">
      <c r="V200" s="6"/>
      <c r="W200" s="6"/>
      <c r="X200" s="6"/>
      <c r="Y200" s="6"/>
    </row>
    <row r="201" spans="22:25" ht="15.75" customHeight="1">
      <c r="V201" s="6"/>
      <c r="W201" s="6"/>
      <c r="X201" s="6"/>
      <c r="Y201" s="6"/>
    </row>
    <row r="202" spans="22:25" ht="15.75" customHeight="1">
      <c r="V202" s="6"/>
      <c r="W202" s="6"/>
      <c r="X202" s="6"/>
      <c r="Y202" s="6"/>
    </row>
    <row r="203" spans="22:25" ht="15.75" customHeight="1">
      <c r="V203" s="6"/>
      <c r="W203" s="6"/>
      <c r="X203" s="6"/>
      <c r="Y203" s="6"/>
    </row>
    <row r="204" spans="22:25" ht="15.75" customHeight="1">
      <c r="V204" s="6"/>
      <c r="W204" s="6"/>
      <c r="X204" s="6"/>
      <c r="Y204" s="6"/>
    </row>
    <row r="205" spans="22:25" ht="15.75" customHeight="1">
      <c r="V205" s="6"/>
      <c r="W205" s="6"/>
      <c r="X205" s="6"/>
      <c r="Y205" s="6"/>
    </row>
    <row r="206" spans="22:25" ht="15.75" customHeight="1">
      <c r="V206" s="6"/>
      <c r="W206" s="6"/>
      <c r="X206" s="6"/>
      <c r="Y206" s="6"/>
    </row>
    <row r="207" spans="22:25" ht="15.75" customHeight="1">
      <c r="V207" s="6"/>
      <c r="W207" s="6"/>
      <c r="X207" s="6"/>
      <c r="Y207" s="6"/>
    </row>
    <row r="208" spans="22:25" ht="15.75" customHeight="1">
      <c r="V208" s="6"/>
      <c r="W208" s="6"/>
      <c r="X208" s="6"/>
      <c r="Y208" s="6"/>
    </row>
    <row r="209" spans="22:25" ht="15.75" customHeight="1">
      <c r="V209" s="6"/>
      <c r="W209" s="6"/>
      <c r="X209" s="6"/>
      <c r="Y209" s="6"/>
    </row>
    <row r="210" spans="22:25" ht="15.75" customHeight="1">
      <c r="V210" s="6"/>
      <c r="W210" s="6"/>
      <c r="X210" s="6"/>
      <c r="Y210" s="6"/>
    </row>
    <row r="211" spans="22:25" ht="15.75" customHeight="1">
      <c r="V211" s="6"/>
      <c r="W211" s="6"/>
      <c r="X211" s="6"/>
      <c r="Y211" s="6"/>
    </row>
    <row r="212" spans="22:25" ht="15.75" customHeight="1">
      <c r="V212" s="6"/>
      <c r="W212" s="6"/>
      <c r="X212" s="6"/>
      <c r="Y212" s="6"/>
    </row>
    <row r="213" spans="22:25" ht="15.75" customHeight="1">
      <c r="V213" s="6"/>
      <c r="W213" s="6"/>
      <c r="X213" s="6"/>
      <c r="Y213" s="6"/>
    </row>
    <row r="214" spans="22:25" ht="15.75" customHeight="1">
      <c r="V214" s="6"/>
      <c r="W214" s="6"/>
      <c r="X214" s="6"/>
      <c r="Y214" s="6"/>
    </row>
    <row r="215" spans="22:25" ht="15.75" customHeight="1">
      <c r="V215" s="6"/>
      <c r="W215" s="6"/>
      <c r="X215" s="6"/>
      <c r="Y215" s="6"/>
    </row>
    <row r="216" spans="22:25" ht="15.75" customHeight="1">
      <c r="V216" s="6"/>
      <c r="W216" s="6"/>
      <c r="X216" s="6"/>
      <c r="Y216" s="6"/>
    </row>
    <row r="217" spans="22:25" ht="15.75" customHeight="1">
      <c r="V217" s="6"/>
      <c r="W217" s="6"/>
      <c r="X217" s="6"/>
      <c r="Y217" s="6"/>
    </row>
    <row r="218" spans="22:25" ht="15.75" customHeight="1">
      <c r="V218" s="6"/>
      <c r="W218" s="6"/>
      <c r="X218" s="6"/>
      <c r="Y218" s="6"/>
    </row>
    <row r="219" spans="22:25" ht="15.75" customHeight="1">
      <c r="V219" s="6"/>
      <c r="W219" s="6"/>
      <c r="X219" s="6"/>
      <c r="Y219" s="6"/>
    </row>
    <row r="220" spans="22:25" ht="15.75" customHeight="1">
      <c r="V220" s="6"/>
      <c r="W220" s="6"/>
      <c r="X220" s="6"/>
      <c r="Y220" s="6"/>
    </row>
    <row r="221" spans="22:25" ht="15.75" customHeight="1">
      <c r="V221" s="6"/>
      <c r="W221" s="6"/>
      <c r="X221" s="6"/>
      <c r="Y221" s="6"/>
    </row>
    <row r="222" spans="22:25" ht="15.75" customHeight="1">
      <c r="V222" s="6"/>
      <c r="W222" s="6"/>
      <c r="X222" s="6"/>
      <c r="Y222" s="6"/>
    </row>
    <row r="223" spans="22:25" ht="15.75" customHeight="1">
      <c r="V223" s="6"/>
      <c r="W223" s="6"/>
      <c r="X223" s="6"/>
      <c r="Y223" s="6"/>
    </row>
    <row r="224" spans="22:25" ht="15.75" customHeight="1">
      <c r="V224" s="6"/>
      <c r="W224" s="6"/>
      <c r="X224" s="6"/>
      <c r="Y224" s="6"/>
    </row>
    <row r="225" spans="22:25" ht="15.75" customHeight="1">
      <c r="V225" s="6"/>
      <c r="W225" s="6"/>
      <c r="X225" s="6"/>
      <c r="Y225" s="6"/>
    </row>
    <row r="226" spans="22:25" ht="15.75" customHeight="1">
      <c r="V226" s="6"/>
      <c r="W226" s="6"/>
      <c r="X226" s="6"/>
      <c r="Y226" s="6"/>
    </row>
    <row r="227" spans="22:25" ht="15.75" customHeight="1">
      <c r="V227" s="6"/>
      <c r="W227" s="6"/>
      <c r="X227" s="6"/>
      <c r="Y227" s="6"/>
    </row>
    <row r="228" spans="22:25" ht="15.75" customHeight="1">
      <c r="V228" s="6"/>
      <c r="W228" s="6"/>
      <c r="X228" s="6"/>
      <c r="Y228" s="6"/>
    </row>
    <row r="229" spans="22:25" ht="15.75" customHeight="1">
      <c r="V229" s="6"/>
      <c r="W229" s="6"/>
      <c r="X229" s="6"/>
      <c r="Y229" s="6"/>
    </row>
    <row r="230" spans="22:25" ht="15.75" customHeight="1">
      <c r="V230" s="6"/>
      <c r="W230" s="6"/>
      <c r="X230" s="6"/>
      <c r="Y230" s="6"/>
    </row>
    <row r="231" spans="22:25" ht="15.75" customHeight="1">
      <c r="V231" s="6"/>
      <c r="W231" s="6"/>
      <c r="X231" s="6"/>
      <c r="Y231" s="6"/>
    </row>
    <row r="232" spans="22:25" ht="15.75" customHeight="1">
      <c r="V232" s="6"/>
      <c r="W232" s="6"/>
      <c r="X232" s="6"/>
      <c r="Y232" s="6"/>
    </row>
    <row r="233" spans="22:25" ht="15.75" customHeight="1">
      <c r="V233" s="6"/>
      <c r="W233" s="6"/>
      <c r="X233" s="6"/>
      <c r="Y233" s="6"/>
    </row>
    <row r="234" spans="22:25" ht="15.75" customHeight="1">
      <c r="V234" s="6"/>
      <c r="W234" s="6"/>
      <c r="X234" s="6"/>
      <c r="Y234" s="6"/>
    </row>
    <row r="235" spans="22:25" ht="15.75" customHeight="1">
      <c r="V235" s="6"/>
      <c r="W235" s="6"/>
      <c r="X235" s="6"/>
      <c r="Y235" s="6"/>
    </row>
    <row r="236" spans="22:25" ht="15.75" customHeight="1">
      <c r="V236" s="6"/>
      <c r="W236" s="6"/>
      <c r="X236" s="6"/>
      <c r="Y236" s="6"/>
    </row>
    <row r="237" spans="22:25" ht="15.75" customHeight="1">
      <c r="V237" s="6"/>
      <c r="W237" s="6"/>
      <c r="X237" s="6"/>
      <c r="Y237" s="6"/>
    </row>
    <row r="238" spans="22:25" ht="15.75" customHeight="1">
      <c r="V238" s="6"/>
      <c r="W238" s="6"/>
      <c r="X238" s="6"/>
      <c r="Y238" s="6"/>
    </row>
    <row r="239" spans="22:25" ht="15.75" customHeight="1">
      <c r="V239" s="6"/>
      <c r="W239" s="6"/>
      <c r="X239" s="6"/>
      <c r="Y239" s="6"/>
    </row>
    <row r="240" spans="22:25" ht="15.75" customHeight="1">
      <c r="V240" s="6"/>
      <c r="W240" s="6"/>
      <c r="X240" s="6"/>
      <c r="Y240" s="6"/>
    </row>
    <row r="241" spans="22:25" ht="15.75" customHeight="1">
      <c r="V241" s="6"/>
      <c r="W241" s="6"/>
      <c r="X241" s="6"/>
      <c r="Y241" s="6"/>
    </row>
    <row r="242" spans="22:25" ht="15.75" customHeight="1">
      <c r="V242" s="6"/>
      <c r="W242" s="6"/>
      <c r="X242" s="6"/>
      <c r="Y242" s="6"/>
    </row>
    <row r="243" spans="22:25" ht="15.75" customHeight="1">
      <c r="V243" s="6"/>
      <c r="W243" s="6"/>
      <c r="X243" s="6"/>
      <c r="Y243" s="6"/>
    </row>
    <row r="244" spans="22:25" ht="15.75" customHeight="1">
      <c r="V244" s="6"/>
      <c r="W244" s="6"/>
      <c r="X244" s="6"/>
      <c r="Y244" s="6"/>
    </row>
    <row r="245" spans="22:25" ht="15.75" customHeight="1">
      <c r="V245" s="6"/>
      <c r="W245" s="6"/>
      <c r="X245" s="6"/>
      <c r="Y245" s="6"/>
    </row>
    <row r="246" spans="22:25" ht="15.75" customHeight="1">
      <c r="V246" s="6"/>
      <c r="W246" s="6"/>
      <c r="X246" s="6"/>
      <c r="Y246" s="6"/>
    </row>
    <row r="247" spans="22:25" ht="15.75" customHeight="1">
      <c r="V247" s="6"/>
      <c r="W247" s="6"/>
      <c r="X247" s="6"/>
      <c r="Y247" s="6"/>
    </row>
    <row r="248" spans="22:25" ht="15.75" customHeight="1">
      <c r="V248" s="6"/>
      <c r="W248" s="6"/>
      <c r="X248" s="6"/>
      <c r="Y248" s="6"/>
    </row>
    <row r="249" spans="22:25" ht="15.75" customHeight="1">
      <c r="V249" s="6"/>
      <c r="W249" s="6"/>
      <c r="X249" s="6"/>
      <c r="Y249" s="6"/>
    </row>
    <row r="250" spans="22:25" ht="15.75" customHeight="1">
      <c r="V250" s="6"/>
      <c r="W250" s="6"/>
      <c r="X250" s="6"/>
      <c r="Y250" s="6"/>
    </row>
    <row r="251" spans="22:25" ht="15.75" customHeight="1">
      <c r="V251" s="6"/>
      <c r="W251" s="6"/>
      <c r="X251" s="6"/>
      <c r="Y251" s="6"/>
    </row>
    <row r="252" spans="22:25" ht="15.75" customHeight="1">
      <c r="V252" s="6"/>
      <c r="W252" s="6"/>
      <c r="X252" s="6"/>
      <c r="Y252" s="6"/>
    </row>
    <row r="253" spans="22:25" ht="15.75" customHeight="1">
      <c r="V253" s="6"/>
      <c r="W253" s="6"/>
      <c r="X253" s="6"/>
      <c r="Y253" s="6"/>
    </row>
    <row r="254" spans="22:25" ht="15.75" customHeight="1">
      <c r="V254" s="6"/>
      <c r="W254" s="6"/>
      <c r="X254" s="6"/>
      <c r="Y254" s="6"/>
    </row>
    <row r="255" spans="22:25" ht="15.75" customHeight="1">
      <c r="V255" s="6"/>
      <c r="W255" s="6"/>
      <c r="X255" s="6"/>
      <c r="Y255" s="6"/>
    </row>
    <row r="256" spans="22:25" ht="15.75" customHeight="1">
      <c r="V256" s="6"/>
      <c r="W256" s="6"/>
      <c r="X256" s="6"/>
      <c r="Y256" s="6"/>
    </row>
    <row r="257" spans="22:25" ht="15.75" customHeight="1">
      <c r="V257" s="6"/>
      <c r="W257" s="6"/>
      <c r="X257" s="6"/>
      <c r="Y257" s="6"/>
    </row>
    <row r="258" spans="22:25" ht="15.75" customHeight="1">
      <c r="V258" s="6"/>
      <c r="W258" s="6"/>
      <c r="X258" s="6"/>
      <c r="Y258" s="6"/>
    </row>
    <row r="259" spans="22:25" ht="15.75" customHeight="1">
      <c r="V259" s="6"/>
      <c r="W259" s="6"/>
      <c r="X259" s="6"/>
      <c r="Y259" s="6"/>
    </row>
    <row r="260" spans="22:25" ht="15.75" customHeight="1">
      <c r="V260" s="6"/>
      <c r="W260" s="6"/>
      <c r="X260" s="6"/>
      <c r="Y260" s="6"/>
    </row>
    <row r="261" spans="22:25" ht="15.75" customHeight="1">
      <c r="V261" s="6"/>
      <c r="W261" s="6"/>
      <c r="X261" s="6"/>
      <c r="Y261" s="6"/>
    </row>
    <row r="262" spans="22:25" ht="15.75" customHeight="1">
      <c r="V262" s="6"/>
      <c r="W262" s="6"/>
      <c r="X262" s="6"/>
      <c r="Y262" s="6"/>
    </row>
    <row r="263" spans="22:25" ht="15.75" customHeight="1">
      <c r="V263" s="6"/>
      <c r="W263" s="6"/>
      <c r="X263" s="6"/>
      <c r="Y263" s="6"/>
    </row>
    <row r="264" spans="22:25" ht="15.75" customHeight="1">
      <c r="V264" s="6"/>
      <c r="W264" s="6"/>
      <c r="X264" s="6"/>
      <c r="Y264" s="6"/>
    </row>
    <row r="265" spans="22:25" ht="15.75" customHeight="1">
      <c r="V265" s="6"/>
      <c r="W265" s="6"/>
      <c r="X265" s="6"/>
      <c r="Y265" s="6"/>
    </row>
    <row r="266" spans="22:25" ht="15.75" customHeight="1">
      <c r="V266" s="6"/>
      <c r="W266" s="6"/>
      <c r="X266" s="6"/>
      <c r="Y266" s="6"/>
    </row>
    <row r="267" spans="22:25" ht="15.75" customHeight="1">
      <c r="V267" s="6"/>
      <c r="W267" s="6"/>
      <c r="X267" s="6"/>
      <c r="Y267" s="6"/>
    </row>
    <row r="268" spans="22:25" ht="15.75" customHeight="1">
      <c r="V268" s="6"/>
      <c r="W268" s="6"/>
      <c r="X268" s="6"/>
      <c r="Y268" s="6"/>
    </row>
    <row r="269" spans="22:25" ht="15.75" customHeight="1">
      <c r="V269" s="6"/>
      <c r="W269" s="6"/>
      <c r="X269" s="6"/>
      <c r="Y269" s="6"/>
    </row>
    <row r="270" spans="22:25" ht="15.75" customHeight="1">
      <c r="V270" s="6"/>
      <c r="W270" s="6"/>
      <c r="X270" s="6"/>
      <c r="Y270" s="6"/>
    </row>
    <row r="271" spans="22:25" ht="15.75" customHeight="1">
      <c r="V271" s="6"/>
      <c r="W271" s="6"/>
      <c r="X271" s="6"/>
      <c r="Y271" s="6"/>
    </row>
    <row r="272" spans="22:25" ht="15.75" customHeight="1">
      <c r="V272" s="6"/>
      <c r="W272" s="6"/>
      <c r="X272" s="6"/>
      <c r="Y272" s="6"/>
    </row>
    <row r="273" spans="22:25" ht="15.75" customHeight="1">
      <c r="V273" s="6"/>
      <c r="W273" s="6"/>
      <c r="X273" s="6"/>
      <c r="Y273" s="6"/>
    </row>
    <row r="274" spans="22:25" ht="15.75" customHeight="1">
      <c r="V274" s="6"/>
      <c r="W274" s="6"/>
      <c r="X274" s="6"/>
      <c r="Y274" s="6"/>
    </row>
    <row r="275" spans="22:25" ht="15.75" customHeight="1">
      <c r="V275" s="6"/>
      <c r="W275" s="6"/>
      <c r="X275" s="6"/>
      <c r="Y275" s="6"/>
    </row>
    <row r="276" spans="22:25" ht="15.75" customHeight="1">
      <c r="V276" s="6"/>
      <c r="W276" s="6"/>
      <c r="X276" s="6"/>
      <c r="Y276" s="6"/>
    </row>
    <row r="277" spans="22:25" ht="15.75" customHeight="1">
      <c r="V277" s="6"/>
      <c r="W277" s="6"/>
      <c r="X277" s="6"/>
      <c r="Y277" s="6"/>
    </row>
    <row r="278" spans="22:25" ht="15.75" customHeight="1">
      <c r="V278" s="6"/>
      <c r="W278" s="6"/>
      <c r="X278" s="6"/>
      <c r="Y278" s="6"/>
    </row>
    <row r="279" spans="22:25" ht="15.75" customHeight="1">
      <c r="V279" s="6"/>
      <c r="W279" s="6"/>
      <c r="X279" s="6"/>
      <c r="Y279" s="6"/>
    </row>
    <row r="280" spans="22:25" ht="15.75" customHeight="1">
      <c r="V280" s="6"/>
      <c r="W280" s="6"/>
      <c r="X280" s="6"/>
      <c r="Y280" s="6"/>
    </row>
    <row r="281" spans="22:25" ht="15.75" customHeight="1">
      <c r="V281" s="6"/>
      <c r="W281" s="6"/>
      <c r="X281" s="6"/>
      <c r="Y281" s="6"/>
    </row>
    <row r="282" spans="22:25" ht="15.75" customHeight="1">
      <c r="V282" s="6"/>
      <c r="W282" s="6"/>
      <c r="X282" s="6"/>
      <c r="Y282" s="6"/>
    </row>
    <row r="283" spans="22:25" ht="15.75" customHeight="1">
      <c r="V283" s="6"/>
      <c r="W283" s="6"/>
      <c r="X283" s="6"/>
      <c r="Y283" s="6"/>
    </row>
    <row r="284" spans="22:25" ht="15.75" customHeight="1">
      <c r="V284" s="6"/>
      <c r="W284" s="6"/>
      <c r="X284" s="6"/>
      <c r="Y284" s="6"/>
    </row>
    <row r="285" spans="22:25" ht="15.75" customHeight="1">
      <c r="V285" s="6"/>
      <c r="W285" s="6"/>
      <c r="X285" s="6"/>
      <c r="Y285" s="6"/>
    </row>
    <row r="286" spans="22:25" ht="15.75" customHeight="1">
      <c r="V286" s="6"/>
      <c r="W286" s="6"/>
      <c r="X286" s="6"/>
      <c r="Y286" s="6"/>
    </row>
    <row r="287" spans="22:25" ht="15.75" customHeight="1">
      <c r="V287" s="6"/>
      <c r="W287" s="6"/>
      <c r="X287" s="6"/>
      <c r="Y287" s="6"/>
    </row>
    <row r="288" spans="22:25" ht="15.75" customHeight="1">
      <c r="V288" s="6"/>
      <c r="W288" s="6"/>
      <c r="X288" s="6"/>
      <c r="Y288" s="6"/>
    </row>
    <row r="289" spans="22:25" ht="15.75" customHeight="1">
      <c r="V289" s="6"/>
      <c r="W289" s="6"/>
      <c r="X289" s="6"/>
      <c r="Y289" s="6"/>
    </row>
    <row r="290" spans="22:25" ht="15.75" customHeight="1">
      <c r="V290" s="6"/>
      <c r="W290" s="6"/>
      <c r="X290" s="6"/>
      <c r="Y290" s="6"/>
    </row>
    <row r="291" spans="22:25" ht="15.75" customHeight="1">
      <c r="V291" s="6"/>
      <c r="W291" s="6"/>
      <c r="X291" s="6"/>
      <c r="Y291" s="6"/>
    </row>
    <row r="292" spans="22:25" ht="15.75" customHeight="1">
      <c r="V292" s="6"/>
      <c r="W292" s="6"/>
      <c r="X292" s="6"/>
      <c r="Y292" s="6"/>
    </row>
    <row r="293" spans="22:25" ht="15.75" customHeight="1">
      <c r="V293" s="6"/>
      <c r="W293" s="6"/>
      <c r="X293" s="6"/>
      <c r="Y293" s="6"/>
    </row>
    <row r="294" spans="22:25" ht="15.75" customHeight="1">
      <c r="V294" s="6"/>
      <c r="W294" s="6"/>
      <c r="X294" s="6"/>
      <c r="Y294" s="6"/>
    </row>
    <row r="295" spans="22:25" ht="15.75" customHeight="1">
      <c r="V295" s="6"/>
      <c r="W295" s="6"/>
      <c r="X295" s="6"/>
      <c r="Y295" s="6"/>
    </row>
    <row r="296" spans="22:25" ht="15.75" customHeight="1">
      <c r="V296" s="6"/>
      <c r="W296" s="6"/>
      <c r="X296" s="6"/>
      <c r="Y296" s="6"/>
    </row>
    <row r="297" spans="22:25" ht="15.75" customHeight="1">
      <c r="V297" s="6"/>
      <c r="W297" s="6"/>
      <c r="X297" s="6"/>
      <c r="Y297" s="6"/>
    </row>
    <row r="298" spans="22:25" ht="15.75" customHeight="1">
      <c r="V298" s="6"/>
      <c r="W298" s="6"/>
      <c r="X298" s="6"/>
      <c r="Y298" s="6"/>
    </row>
    <row r="299" spans="22:25" ht="15.75" customHeight="1">
      <c r="V299" s="6"/>
      <c r="W299" s="6"/>
      <c r="X299" s="6"/>
      <c r="Y299" s="6"/>
    </row>
    <row r="300" spans="22:25" ht="15.75" customHeight="1">
      <c r="V300" s="6"/>
      <c r="W300" s="6"/>
      <c r="X300" s="6"/>
      <c r="Y300" s="6"/>
    </row>
    <row r="301" spans="22:25" ht="15.75" customHeight="1">
      <c r="V301" s="6"/>
      <c r="W301" s="6"/>
      <c r="X301" s="6"/>
      <c r="Y301" s="6"/>
    </row>
    <row r="302" spans="22:25" ht="15.75" customHeight="1">
      <c r="V302" s="6"/>
      <c r="W302" s="6"/>
      <c r="X302" s="6"/>
      <c r="Y302" s="6"/>
    </row>
    <row r="303" spans="22:25" ht="15.75" customHeight="1">
      <c r="V303" s="6"/>
      <c r="W303" s="6"/>
      <c r="X303" s="6"/>
      <c r="Y303" s="6"/>
    </row>
    <row r="304" spans="22:25" ht="15.75" customHeight="1">
      <c r="V304" s="6"/>
      <c r="W304" s="6"/>
      <c r="X304" s="6"/>
      <c r="Y304" s="6"/>
    </row>
    <row r="305" spans="22:25" ht="15.75" customHeight="1">
      <c r="V305" s="6"/>
      <c r="W305" s="6"/>
      <c r="X305" s="6"/>
      <c r="Y305" s="6"/>
    </row>
    <row r="306" spans="22:25" ht="15.75" customHeight="1">
      <c r="V306" s="6"/>
      <c r="W306" s="6"/>
      <c r="X306" s="6"/>
      <c r="Y306" s="6"/>
    </row>
    <row r="307" spans="22:25" ht="15.75" customHeight="1">
      <c r="V307" s="6"/>
      <c r="W307" s="6"/>
      <c r="X307" s="6"/>
      <c r="Y307" s="6"/>
    </row>
    <row r="308" spans="22:25" ht="15.75" customHeight="1">
      <c r="V308" s="6"/>
      <c r="W308" s="6"/>
      <c r="X308" s="6"/>
      <c r="Y308" s="6"/>
    </row>
    <row r="309" spans="22:25" ht="15.75" customHeight="1">
      <c r="V309" s="6"/>
      <c r="W309" s="6"/>
      <c r="X309" s="6"/>
      <c r="Y309" s="6"/>
    </row>
    <row r="310" spans="22:25" ht="15.75" customHeight="1">
      <c r="V310" s="6"/>
      <c r="W310" s="6"/>
      <c r="X310" s="6"/>
      <c r="Y310" s="6"/>
    </row>
    <row r="311" spans="22:25" ht="15.75" customHeight="1">
      <c r="V311" s="6"/>
      <c r="W311" s="6"/>
      <c r="X311" s="6"/>
      <c r="Y311" s="6"/>
    </row>
    <row r="312" spans="22:25" ht="15.75" customHeight="1">
      <c r="V312" s="6"/>
      <c r="W312" s="6"/>
      <c r="X312" s="6"/>
      <c r="Y312" s="6"/>
    </row>
    <row r="313" spans="22:25" ht="15.75" customHeight="1">
      <c r="V313" s="6"/>
      <c r="W313" s="6"/>
      <c r="X313" s="6"/>
      <c r="Y313" s="6"/>
    </row>
    <row r="314" spans="22:25" ht="15.75" customHeight="1">
      <c r="V314" s="6"/>
      <c r="W314" s="6"/>
      <c r="X314" s="6"/>
      <c r="Y314" s="6"/>
    </row>
    <row r="315" spans="22:25" ht="15.75" customHeight="1">
      <c r="V315" s="6"/>
      <c r="W315" s="6"/>
      <c r="X315" s="6"/>
      <c r="Y315" s="6"/>
    </row>
    <row r="316" spans="22:25" ht="15.75" customHeight="1">
      <c r="V316" s="6"/>
      <c r="W316" s="6"/>
      <c r="X316" s="6"/>
      <c r="Y316" s="6"/>
    </row>
    <row r="317" spans="22:25" ht="15.75" customHeight="1">
      <c r="V317" s="6"/>
      <c r="W317" s="6"/>
      <c r="X317" s="6"/>
      <c r="Y317" s="6"/>
    </row>
    <row r="318" spans="22:25" ht="15.75" customHeight="1">
      <c r="V318" s="6"/>
      <c r="W318" s="6"/>
      <c r="X318" s="6"/>
      <c r="Y318" s="6"/>
    </row>
    <row r="319" spans="22:25" ht="15.75" customHeight="1">
      <c r="V319" s="6"/>
      <c r="W319" s="6"/>
      <c r="X319" s="6"/>
      <c r="Y319" s="6"/>
    </row>
    <row r="320" spans="22:25" ht="15.75" customHeight="1">
      <c r="V320" s="6"/>
      <c r="W320" s="6"/>
      <c r="X320" s="6"/>
      <c r="Y320" s="6"/>
    </row>
    <row r="321" spans="22:25" ht="15.75" customHeight="1">
      <c r="V321" s="6"/>
      <c r="W321" s="6"/>
      <c r="X321" s="6"/>
      <c r="Y321" s="6"/>
    </row>
    <row r="322" spans="22:25" ht="15.75" customHeight="1">
      <c r="V322" s="6"/>
      <c r="W322" s="6"/>
      <c r="X322" s="6"/>
      <c r="Y322" s="6"/>
    </row>
    <row r="323" spans="22:25" ht="15.75" customHeight="1">
      <c r="V323" s="6"/>
      <c r="W323" s="6"/>
      <c r="X323" s="6"/>
      <c r="Y323" s="6"/>
    </row>
    <row r="324" spans="22:25" ht="15.75" customHeight="1">
      <c r="V324" s="6"/>
      <c r="W324" s="6"/>
      <c r="X324" s="6"/>
      <c r="Y324" s="6"/>
    </row>
    <row r="325" spans="22:25" ht="15.75" customHeight="1">
      <c r="V325" s="6"/>
      <c r="W325" s="6"/>
      <c r="X325" s="6"/>
      <c r="Y325" s="6"/>
    </row>
    <row r="326" spans="22:25" ht="15.75" customHeight="1">
      <c r="V326" s="6"/>
      <c r="W326" s="6"/>
      <c r="X326" s="6"/>
      <c r="Y326" s="6"/>
    </row>
    <row r="327" spans="22:25" ht="15.75" customHeight="1">
      <c r="V327" s="6"/>
      <c r="W327" s="6"/>
      <c r="X327" s="6"/>
      <c r="Y327" s="6"/>
    </row>
    <row r="328" spans="22:25" ht="15.75" customHeight="1">
      <c r="V328" s="6"/>
      <c r="W328" s="6"/>
      <c r="X328" s="6"/>
      <c r="Y328" s="6"/>
    </row>
    <row r="329" spans="22:25" ht="15.75" customHeight="1">
      <c r="V329" s="6"/>
      <c r="W329" s="6"/>
      <c r="X329" s="6"/>
      <c r="Y329" s="6"/>
    </row>
    <row r="330" spans="22:25" ht="15.75" customHeight="1">
      <c r="V330" s="6"/>
      <c r="W330" s="6"/>
      <c r="X330" s="6"/>
      <c r="Y330" s="6"/>
    </row>
    <row r="331" spans="22:25" ht="15.75" customHeight="1">
      <c r="V331" s="6"/>
      <c r="W331" s="6"/>
      <c r="X331" s="6"/>
      <c r="Y331" s="6"/>
    </row>
    <row r="332" spans="22:25" ht="15.75" customHeight="1">
      <c r="V332" s="6"/>
      <c r="W332" s="6"/>
      <c r="X332" s="6"/>
      <c r="Y332" s="6"/>
    </row>
    <row r="333" spans="22:25" ht="15.75" customHeight="1">
      <c r="V333" s="6"/>
      <c r="W333" s="6"/>
      <c r="X333" s="6"/>
      <c r="Y333" s="6"/>
    </row>
    <row r="334" spans="22:25" ht="15.75" customHeight="1">
      <c r="V334" s="6"/>
      <c r="W334" s="6"/>
      <c r="X334" s="6"/>
      <c r="Y334" s="6"/>
    </row>
    <row r="335" spans="22:25" ht="15.75" customHeight="1">
      <c r="V335" s="6"/>
      <c r="W335" s="6"/>
      <c r="X335" s="6"/>
      <c r="Y335" s="6"/>
    </row>
    <row r="336" spans="22:25" ht="15.75" customHeight="1">
      <c r="V336" s="6"/>
      <c r="W336" s="6"/>
      <c r="X336" s="6"/>
      <c r="Y336" s="6"/>
    </row>
    <row r="337" spans="22:25" ht="15.75" customHeight="1">
      <c r="V337" s="6"/>
      <c r="W337" s="6"/>
      <c r="X337" s="6"/>
      <c r="Y337" s="6"/>
    </row>
    <row r="338" spans="22:25" ht="15.75" customHeight="1">
      <c r="V338" s="6"/>
      <c r="W338" s="6"/>
      <c r="X338" s="6"/>
      <c r="Y338" s="6"/>
    </row>
    <row r="339" spans="22:25" ht="15.75" customHeight="1">
      <c r="V339" s="6"/>
      <c r="W339" s="6"/>
      <c r="X339" s="6"/>
      <c r="Y339" s="6"/>
    </row>
    <row r="340" spans="22:25" ht="15.75" customHeight="1">
      <c r="V340" s="6"/>
      <c r="W340" s="6"/>
      <c r="X340" s="6"/>
      <c r="Y340" s="6"/>
    </row>
    <row r="341" spans="22:25" ht="15.75" customHeight="1">
      <c r="V341" s="6"/>
      <c r="W341" s="6"/>
      <c r="X341" s="6"/>
      <c r="Y341" s="6"/>
    </row>
    <row r="342" spans="22:25" ht="15.75" customHeight="1">
      <c r="V342" s="6"/>
      <c r="W342" s="6"/>
      <c r="X342" s="6"/>
      <c r="Y342" s="6"/>
    </row>
    <row r="343" spans="22:25" ht="15.75" customHeight="1">
      <c r="V343" s="6"/>
      <c r="W343" s="6"/>
      <c r="X343" s="6"/>
      <c r="Y343" s="6"/>
    </row>
    <row r="344" spans="22:25" ht="15.75" customHeight="1">
      <c r="V344" s="6"/>
      <c r="W344" s="6"/>
      <c r="X344" s="6"/>
      <c r="Y344" s="6"/>
    </row>
    <row r="345" spans="22:25" ht="15.75" customHeight="1">
      <c r="V345" s="6"/>
      <c r="W345" s="6"/>
      <c r="X345" s="6"/>
      <c r="Y345" s="6"/>
    </row>
    <row r="346" spans="22:25" ht="15.75" customHeight="1">
      <c r="V346" s="6"/>
      <c r="W346" s="6"/>
      <c r="X346" s="6"/>
      <c r="Y346" s="6"/>
    </row>
    <row r="347" spans="22:25" ht="15.75" customHeight="1">
      <c r="V347" s="6"/>
      <c r="W347" s="6"/>
      <c r="X347" s="6"/>
      <c r="Y347" s="6"/>
    </row>
    <row r="348" spans="22:25" ht="15.75" customHeight="1">
      <c r="V348" s="6"/>
      <c r="W348" s="6"/>
      <c r="X348" s="6"/>
      <c r="Y348" s="6"/>
    </row>
    <row r="349" spans="22:25" ht="15.75" customHeight="1">
      <c r="V349" s="6"/>
      <c r="W349" s="6"/>
      <c r="X349" s="6"/>
      <c r="Y349" s="6"/>
    </row>
    <row r="350" spans="22:25" ht="15.75" customHeight="1">
      <c r="V350" s="6"/>
      <c r="W350" s="6"/>
      <c r="X350" s="6"/>
      <c r="Y350" s="6"/>
    </row>
    <row r="351" spans="22:25" ht="15.75" customHeight="1">
      <c r="V351" s="6"/>
      <c r="W351" s="6"/>
      <c r="X351" s="6"/>
      <c r="Y351" s="6"/>
    </row>
    <row r="352" spans="22:25" ht="15.75" customHeight="1">
      <c r="V352" s="6"/>
      <c r="W352" s="6"/>
      <c r="X352" s="6"/>
      <c r="Y352" s="6"/>
    </row>
    <row r="353" spans="22:25" ht="15.75" customHeight="1">
      <c r="V353" s="6"/>
      <c r="W353" s="6"/>
      <c r="X353" s="6"/>
      <c r="Y353" s="6"/>
    </row>
    <row r="354" spans="22:25" ht="15.75" customHeight="1">
      <c r="V354" s="6"/>
      <c r="W354" s="6"/>
      <c r="X354" s="6"/>
      <c r="Y354" s="6"/>
    </row>
    <row r="355" spans="22:25" ht="15.75" customHeight="1">
      <c r="V355" s="6"/>
      <c r="W355" s="6"/>
      <c r="X355" s="6"/>
      <c r="Y355" s="6"/>
    </row>
    <row r="356" spans="22:25" ht="15.75" customHeight="1">
      <c r="V356" s="6"/>
      <c r="W356" s="6"/>
      <c r="X356" s="6"/>
      <c r="Y356" s="6"/>
    </row>
    <row r="357" spans="22:25" ht="15.75" customHeight="1">
      <c r="V357" s="6"/>
      <c r="W357" s="6"/>
      <c r="X357" s="6"/>
      <c r="Y357" s="6"/>
    </row>
    <row r="358" spans="22:25" ht="15.75" customHeight="1">
      <c r="V358" s="6"/>
      <c r="W358" s="6"/>
      <c r="X358" s="6"/>
      <c r="Y358" s="6"/>
    </row>
    <row r="359" spans="22:25" ht="15.75" customHeight="1">
      <c r="V359" s="6"/>
      <c r="W359" s="6"/>
      <c r="X359" s="6"/>
      <c r="Y359" s="6"/>
    </row>
    <row r="360" spans="22:25" ht="15.75" customHeight="1">
      <c r="V360" s="6"/>
      <c r="W360" s="6"/>
      <c r="X360" s="6"/>
      <c r="Y360" s="6"/>
    </row>
    <row r="361" spans="22:25" ht="15.75" customHeight="1">
      <c r="V361" s="6"/>
      <c r="W361" s="6"/>
      <c r="X361" s="6"/>
      <c r="Y361" s="6"/>
    </row>
    <row r="362" spans="22:25" ht="15.75" customHeight="1">
      <c r="V362" s="6"/>
      <c r="W362" s="6"/>
      <c r="X362" s="6"/>
      <c r="Y362" s="6"/>
    </row>
    <row r="363" spans="22:25" ht="15.75" customHeight="1">
      <c r="V363" s="6"/>
      <c r="W363" s="6"/>
      <c r="X363" s="6"/>
      <c r="Y363" s="6"/>
    </row>
    <row r="364" spans="22:25" ht="15.75" customHeight="1">
      <c r="V364" s="6"/>
      <c r="W364" s="6"/>
      <c r="X364" s="6"/>
      <c r="Y364" s="6"/>
    </row>
    <row r="365" spans="22:25" ht="15.75" customHeight="1">
      <c r="V365" s="6"/>
      <c r="W365" s="6"/>
      <c r="X365" s="6"/>
      <c r="Y365" s="6"/>
    </row>
    <row r="366" spans="22:25" ht="15.75" customHeight="1">
      <c r="V366" s="6"/>
      <c r="W366" s="6"/>
      <c r="X366" s="6"/>
      <c r="Y366" s="6"/>
    </row>
    <row r="367" spans="22:25" ht="15.75" customHeight="1">
      <c r="V367" s="6"/>
      <c r="W367" s="6"/>
      <c r="X367" s="6"/>
      <c r="Y367" s="6"/>
    </row>
    <row r="368" spans="22:25" ht="15.75" customHeight="1">
      <c r="V368" s="6"/>
      <c r="W368" s="6"/>
      <c r="X368" s="6"/>
      <c r="Y368" s="6"/>
    </row>
    <row r="369" spans="22:25" ht="15.75" customHeight="1">
      <c r="V369" s="6"/>
      <c r="W369" s="6"/>
      <c r="X369" s="6"/>
      <c r="Y369" s="6"/>
    </row>
    <row r="370" spans="22:25" ht="15.75" customHeight="1">
      <c r="V370" s="6"/>
      <c r="W370" s="6"/>
      <c r="X370" s="6"/>
      <c r="Y370" s="6"/>
    </row>
    <row r="371" spans="22:25" ht="15.75" customHeight="1">
      <c r="V371" s="6"/>
      <c r="W371" s="6"/>
      <c r="X371" s="6"/>
      <c r="Y371" s="6"/>
    </row>
    <row r="372" spans="22:25" ht="15.75" customHeight="1">
      <c r="V372" s="6"/>
      <c r="W372" s="6"/>
      <c r="X372" s="6"/>
      <c r="Y372" s="6"/>
    </row>
    <row r="373" spans="22:25" ht="15.75" customHeight="1">
      <c r="V373" s="6"/>
      <c r="W373" s="6"/>
      <c r="X373" s="6"/>
      <c r="Y373" s="6"/>
    </row>
    <row r="374" spans="22:25" ht="15.75" customHeight="1">
      <c r="V374" s="6"/>
      <c r="W374" s="6"/>
      <c r="X374" s="6"/>
      <c r="Y374" s="6"/>
    </row>
    <row r="375" spans="22:25" ht="15.75" customHeight="1">
      <c r="V375" s="6"/>
      <c r="W375" s="6"/>
      <c r="X375" s="6"/>
      <c r="Y375" s="6"/>
    </row>
    <row r="376" spans="22:25" ht="15.75" customHeight="1">
      <c r="V376" s="6"/>
      <c r="W376" s="6"/>
      <c r="X376" s="6"/>
      <c r="Y376" s="6"/>
    </row>
    <row r="377" spans="22:25" ht="15.75" customHeight="1">
      <c r="V377" s="6"/>
      <c r="W377" s="6"/>
      <c r="X377" s="6"/>
      <c r="Y377" s="6"/>
    </row>
    <row r="378" spans="22:25" ht="15.75" customHeight="1">
      <c r="V378" s="6"/>
      <c r="W378" s="6"/>
      <c r="X378" s="6"/>
      <c r="Y378" s="6"/>
    </row>
    <row r="379" spans="22:25" ht="15.75" customHeight="1">
      <c r="V379" s="6"/>
      <c r="W379" s="6"/>
      <c r="X379" s="6"/>
      <c r="Y379" s="6"/>
    </row>
    <row r="380" spans="22:25" ht="15.75" customHeight="1">
      <c r="V380" s="6"/>
      <c r="W380" s="6"/>
      <c r="X380" s="6"/>
      <c r="Y380" s="6"/>
    </row>
    <row r="381" spans="22:25" ht="15.75" customHeight="1">
      <c r="V381" s="6"/>
      <c r="W381" s="6"/>
      <c r="X381" s="6"/>
      <c r="Y381" s="6"/>
    </row>
    <row r="382" spans="22:25" ht="15.75" customHeight="1">
      <c r="V382" s="6"/>
      <c r="W382" s="6"/>
      <c r="X382" s="6"/>
      <c r="Y382" s="6"/>
    </row>
    <row r="383" spans="22:25" ht="15.75" customHeight="1">
      <c r="V383" s="6"/>
      <c r="W383" s="6"/>
      <c r="X383" s="6"/>
      <c r="Y383" s="6"/>
    </row>
    <row r="384" spans="22:25" ht="15.75" customHeight="1">
      <c r="V384" s="6"/>
      <c r="W384" s="6"/>
      <c r="X384" s="6"/>
      <c r="Y384" s="6"/>
    </row>
    <row r="385" spans="22:25" ht="15.75" customHeight="1">
      <c r="V385" s="6"/>
      <c r="W385" s="6"/>
      <c r="X385" s="6"/>
      <c r="Y385" s="6"/>
    </row>
    <row r="386" spans="22:25" ht="15.75" customHeight="1">
      <c r="V386" s="6"/>
      <c r="W386" s="6"/>
      <c r="X386" s="6"/>
      <c r="Y386" s="6"/>
    </row>
    <row r="387" spans="22:25" ht="15.75" customHeight="1">
      <c r="V387" s="6"/>
      <c r="W387" s="6"/>
      <c r="X387" s="6"/>
      <c r="Y387" s="6"/>
    </row>
    <row r="388" spans="22:25" ht="15.75" customHeight="1">
      <c r="V388" s="6"/>
      <c r="W388" s="6"/>
      <c r="X388" s="6"/>
      <c r="Y388" s="6"/>
    </row>
    <row r="389" spans="22:25" ht="15.75" customHeight="1">
      <c r="V389" s="6"/>
      <c r="W389" s="6"/>
      <c r="X389" s="6"/>
      <c r="Y389" s="6"/>
    </row>
    <row r="390" spans="22:25" ht="15.75" customHeight="1">
      <c r="V390" s="6"/>
      <c r="W390" s="6"/>
      <c r="X390" s="6"/>
      <c r="Y390" s="6"/>
    </row>
    <row r="391" spans="22:25" ht="15.75" customHeight="1">
      <c r="V391" s="6"/>
      <c r="W391" s="6"/>
      <c r="X391" s="6"/>
      <c r="Y391" s="6"/>
    </row>
    <row r="392" spans="22:25" ht="15.75" customHeight="1">
      <c r="V392" s="6"/>
      <c r="W392" s="6"/>
      <c r="X392" s="6"/>
      <c r="Y392" s="6"/>
    </row>
    <row r="393" spans="22:25" ht="15.75" customHeight="1">
      <c r="V393" s="6"/>
      <c r="W393" s="6"/>
      <c r="X393" s="6"/>
      <c r="Y393" s="6"/>
    </row>
    <row r="394" spans="22:25" ht="15.75" customHeight="1">
      <c r="V394" s="6"/>
      <c r="W394" s="6"/>
      <c r="X394" s="6"/>
      <c r="Y394" s="6"/>
    </row>
    <row r="395" spans="22:25" ht="15.75" customHeight="1">
      <c r="V395" s="6"/>
      <c r="W395" s="6"/>
      <c r="X395" s="6"/>
      <c r="Y395" s="6"/>
    </row>
    <row r="396" spans="22:25" ht="15.75" customHeight="1">
      <c r="V396" s="6"/>
      <c r="W396" s="6"/>
      <c r="X396" s="6"/>
      <c r="Y396" s="6"/>
    </row>
    <row r="397" spans="22:25" ht="15.75" customHeight="1">
      <c r="V397" s="6"/>
      <c r="W397" s="6"/>
      <c r="X397" s="6"/>
      <c r="Y397" s="6"/>
    </row>
    <row r="398" spans="22:25" ht="15.75" customHeight="1">
      <c r="V398" s="6"/>
      <c r="W398" s="6"/>
      <c r="X398" s="6"/>
      <c r="Y398" s="6"/>
    </row>
    <row r="399" spans="22:25" ht="15.75" customHeight="1">
      <c r="V399" s="6"/>
      <c r="W399" s="6"/>
      <c r="X399" s="6"/>
      <c r="Y399" s="6"/>
    </row>
    <row r="400" spans="22:25" ht="15.75" customHeight="1">
      <c r="V400" s="6"/>
      <c r="W400" s="6"/>
      <c r="X400" s="6"/>
      <c r="Y400" s="6"/>
    </row>
    <row r="401" spans="22:25" ht="15.75" customHeight="1">
      <c r="V401" s="6"/>
      <c r="W401" s="6"/>
      <c r="X401" s="6"/>
      <c r="Y401" s="6"/>
    </row>
    <row r="402" spans="22:25" ht="15.75" customHeight="1">
      <c r="V402" s="6"/>
      <c r="W402" s="6"/>
      <c r="X402" s="6"/>
      <c r="Y402" s="6"/>
    </row>
    <row r="403" spans="22:25" ht="15.75" customHeight="1">
      <c r="V403" s="6"/>
      <c r="W403" s="6"/>
      <c r="X403" s="6"/>
      <c r="Y403" s="6"/>
    </row>
    <row r="404" spans="22:25" ht="15.75" customHeight="1">
      <c r="V404" s="6"/>
      <c r="W404" s="6"/>
      <c r="X404" s="6"/>
      <c r="Y404" s="6"/>
    </row>
    <row r="405" spans="22:25" ht="15.75" customHeight="1">
      <c r="V405" s="6"/>
      <c r="W405" s="6"/>
      <c r="X405" s="6"/>
      <c r="Y405" s="6"/>
    </row>
    <row r="406" spans="22:25" ht="15.75" customHeight="1">
      <c r="V406" s="6"/>
      <c r="W406" s="6"/>
      <c r="X406" s="6"/>
      <c r="Y406" s="6"/>
    </row>
    <row r="407" spans="22:25" ht="15.75" customHeight="1">
      <c r="V407" s="6"/>
      <c r="W407" s="6"/>
      <c r="X407" s="6"/>
      <c r="Y407" s="6"/>
    </row>
    <row r="408" spans="22:25" ht="15.75" customHeight="1">
      <c r="V408" s="6"/>
      <c r="W408" s="6"/>
      <c r="X408" s="6"/>
      <c r="Y408" s="6"/>
    </row>
    <row r="409" spans="22:25" ht="15.75" customHeight="1">
      <c r="V409" s="6"/>
      <c r="W409" s="6"/>
      <c r="X409" s="6"/>
      <c r="Y409" s="6"/>
    </row>
    <row r="410" spans="22:25" ht="15.75" customHeight="1">
      <c r="V410" s="6"/>
      <c r="W410" s="6"/>
      <c r="X410" s="6"/>
      <c r="Y410" s="6"/>
    </row>
    <row r="411" spans="22:25" ht="15.75" customHeight="1">
      <c r="V411" s="6"/>
      <c r="W411" s="6"/>
      <c r="X411" s="6"/>
      <c r="Y411" s="6"/>
    </row>
    <row r="412" spans="22:25" ht="15.75" customHeight="1">
      <c r="V412" s="6"/>
      <c r="W412" s="6"/>
      <c r="X412" s="6"/>
      <c r="Y412" s="6"/>
    </row>
    <row r="413" spans="22:25" ht="15.75" customHeight="1">
      <c r="V413" s="6"/>
      <c r="W413" s="6"/>
      <c r="X413" s="6"/>
      <c r="Y413" s="6"/>
    </row>
    <row r="414" spans="22:25" ht="15.75" customHeight="1">
      <c r="V414" s="6"/>
      <c r="W414" s="6"/>
      <c r="X414" s="6"/>
      <c r="Y414" s="6"/>
    </row>
    <row r="415" spans="22:25" ht="15.75" customHeight="1">
      <c r="V415" s="6"/>
      <c r="W415" s="6"/>
      <c r="X415" s="6"/>
      <c r="Y415" s="6"/>
    </row>
    <row r="416" spans="22:25" ht="15.75" customHeight="1">
      <c r="V416" s="6"/>
      <c r="W416" s="6"/>
      <c r="X416" s="6"/>
      <c r="Y416" s="6"/>
    </row>
    <row r="417" spans="22:25" ht="15.75" customHeight="1">
      <c r="V417" s="6"/>
      <c r="W417" s="6"/>
      <c r="X417" s="6"/>
      <c r="Y417" s="6"/>
    </row>
    <row r="418" spans="22:25" ht="15.75" customHeight="1">
      <c r="V418" s="6"/>
      <c r="W418" s="6"/>
      <c r="X418" s="6"/>
      <c r="Y418" s="6"/>
    </row>
    <row r="419" spans="22:25" ht="15.75" customHeight="1">
      <c r="V419" s="6"/>
      <c r="W419" s="6"/>
      <c r="X419" s="6"/>
      <c r="Y419" s="6"/>
    </row>
    <row r="420" spans="22:25" ht="15.75" customHeight="1">
      <c r="V420" s="6"/>
      <c r="W420" s="6"/>
      <c r="X420" s="6"/>
      <c r="Y420" s="6"/>
    </row>
    <row r="421" spans="22:25" ht="15.75" customHeight="1">
      <c r="V421" s="6"/>
      <c r="W421" s="6"/>
      <c r="X421" s="6"/>
      <c r="Y421" s="6"/>
    </row>
    <row r="422" spans="22:25" ht="15.75" customHeight="1">
      <c r="V422" s="6"/>
      <c r="W422" s="6"/>
      <c r="X422" s="6"/>
      <c r="Y422" s="6"/>
    </row>
    <row r="423" spans="22:25" ht="15.75" customHeight="1">
      <c r="V423" s="6"/>
      <c r="W423" s="6"/>
      <c r="X423" s="6"/>
      <c r="Y423" s="6"/>
    </row>
    <row r="424" spans="22:25" ht="15.75" customHeight="1">
      <c r="V424" s="6"/>
      <c r="W424" s="6"/>
      <c r="X424" s="6"/>
      <c r="Y424" s="6"/>
    </row>
    <row r="425" spans="22:25" ht="15.75" customHeight="1">
      <c r="V425" s="6"/>
      <c r="W425" s="6"/>
      <c r="X425" s="6"/>
      <c r="Y425" s="6"/>
    </row>
    <row r="426" spans="22:25" ht="15.75" customHeight="1">
      <c r="V426" s="6"/>
      <c r="W426" s="6"/>
      <c r="X426" s="6"/>
      <c r="Y426" s="6"/>
    </row>
    <row r="427" spans="22:25" ht="15.75" customHeight="1">
      <c r="V427" s="6"/>
      <c r="W427" s="6"/>
      <c r="X427" s="6"/>
      <c r="Y427" s="6"/>
    </row>
    <row r="428" spans="22:25" ht="15.75" customHeight="1">
      <c r="V428" s="6"/>
      <c r="W428" s="6"/>
      <c r="X428" s="6"/>
      <c r="Y428" s="6"/>
    </row>
    <row r="429" spans="22:25" ht="15.75" customHeight="1">
      <c r="V429" s="6"/>
      <c r="W429" s="6"/>
      <c r="X429" s="6"/>
      <c r="Y429" s="6"/>
    </row>
    <row r="430" spans="22:25" ht="15.75" customHeight="1">
      <c r="V430" s="6"/>
      <c r="W430" s="6"/>
      <c r="X430" s="6"/>
      <c r="Y430" s="6"/>
    </row>
    <row r="431" spans="22:25" ht="15.75" customHeight="1">
      <c r="V431" s="6"/>
      <c r="W431" s="6"/>
      <c r="X431" s="6"/>
      <c r="Y431" s="6"/>
    </row>
    <row r="432" spans="22:25" ht="15.75" customHeight="1">
      <c r="V432" s="6"/>
      <c r="W432" s="6"/>
      <c r="X432" s="6"/>
      <c r="Y432" s="6"/>
    </row>
    <row r="433" spans="22:25" ht="15.75" customHeight="1">
      <c r="V433" s="6"/>
      <c r="W433" s="6"/>
      <c r="X433" s="6"/>
      <c r="Y433" s="6"/>
    </row>
    <row r="434" spans="22:25" ht="15.75" customHeight="1">
      <c r="V434" s="6"/>
      <c r="W434" s="6"/>
      <c r="X434" s="6"/>
      <c r="Y434" s="6"/>
    </row>
    <row r="435" spans="22:25" ht="15.75" customHeight="1">
      <c r="V435" s="6"/>
      <c r="W435" s="6"/>
      <c r="X435" s="6"/>
      <c r="Y435" s="6"/>
    </row>
    <row r="436" spans="22:25" ht="15.75" customHeight="1">
      <c r="V436" s="6"/>
      <c r="W436" s="6"/>
      <c r="X436" s="6"/>
      <c r="Y436" s="6"/>
    </row>
    <row r="437" spans="22:25" ht="15.75" customHeight="1">
      <c r="V437" s="6"/>
      <c r="W437" s="6"/>
      <c r="X437" s="6"/>
      <c r="Y437" s="6"/>
    </row>
    <row r="438" spans="22:25" ht="15.75" customHeight="1">
      <c r="V438" s="6"/>
      <c r="W438" s="6"/>
      <c r="X438" s="6"/>
      <c r="Y438" s="6"/>
    </row>
    <row r="439" spans="22:25" ht="15.75" customHeight="1">
      <c r="V439" s="6"/>
      <c r="W439" s="6"/>
      <c r="X439" s="6"/>
      <c r="Y439" s="6"/>
    </row>
    <row r="440" spans="22:25" ht="15.75" customHeight="1">
      <c r="V440" s="6"/>
      <c r="W440" s="6"/>
      <c r="X440" s="6"/>
      <c r="Y440" s="6"/>
    </row>
    <row r="441" spans="22:25" ht="15.75" customHeight="1">
      <c r="V441" s="6"/>
      <c r="W441" s="6"/>
      <c r="X441" s="6"/>
      <c r="Y441" s="6"/>
    </row>
    <row r="442" spans="22:25" ht="15.75" customHeight="1">
      <c r="V442" s="6"/>
      <c r="W442" s="6"/>
      <c r="X442" s="6"/>
      <c r="Y442" s="6"/>
    </row>
    <row r="443" spans="22:25" ht="15.75" customHeight="1">
      <c r="V443" s="6"/>
      <c r="W443" s="6"/>
      <c r="X443" s="6"/>
      <c r="Y443" s="6"/>
    </row>
    <row r="444" spans="22:25" ht="15.75" customHeight="1">
      <c r="V444" s="6"/>
      <c r="W444" s="6"/>
      <c r="X444" s="6"/>
      <c r="Y444" s="6"/>
    </row>
    <row r="445" spans="22:25" ht="15.75" customHeight="1">
      <c r="V445" s="6"/>
      <c r="W445" s="6"/>
      <c r="X445" s="6"/>
      <c r="Y445" s="6"/>
    </row>
    <row r="446" spans="22:25" ht="15.75" customHeight="1">
      <c r="V446" s="6"/>
      <c r="W446" s="6"/>
      <c r="X446" s="6"/>
      <c r="Y446" s="6"/>
    </row>
    <row r="447" spans="22:25" ht="15.75" customHeight="1">
      <c r="V447" s="6"/>
      <c r="W447" s="6"/>
      <c r="X447" s="6"/>
      <c r="Y447" s="6"/>
    </row>
    <row r="448" spans="22:25" ht="15.75" customHeight="1">
      <c r="V448" s="6"/>
      <c r="W448" s="6"/>
      <c r="X448" s="6"/>
      <c r="Y448" s="6"/>
    </row>
    <row r="449" spans="22:25" ht="15.75" customHeight="1">
      <c r="V449" s="6"/>
      <c r="W449" s="6"/>
      <c r="X449" s="6"/>
      <c r="Y449" s="6"/>
    </row>
    <row r="450" spans="22:25" ht="15.75" customHeight="1">
      <c r="V450" s="6"/>
      <c r="W450" s="6"/>
      <c r="X450" s="6"/>
      <c r="Y450" s="6"/>
    </row>
    <row r="451" spans="22:25" ht="15.75" customHeight="1">
      <c r="V451" s="6"/>
      <c r="W451" s="6"/>
      <c r="X451" s="6"/>
      <c r="Y451" s="6"/>
    </row>
    <row r="452" spans="22:25" ht="15.75" customHeight="1">
      <c r="V452" s="6"/>
      <c r="W452" s="6"/>
      <c r="X452" s="6"/>
      <c r="Y452" s="6"/>
    </row>
    <row r="453" spans="22:25" ht="15.75" customHeight="1">
      <c r="V453" s="6"/>
      <c r="W453" s="6"/>
      <c r="X453" s="6"/>
      <c r="Y453" s="6"/>
    </row>
    <row r="454" spans="22:25" ht="15.75" customHeight="1">
      <c r="V454" s="6"/>
      <c r="W454" s="6"/>
      <c r="X454" s="6"/>
      <c r="Y454" s="6"/>
    </row>
    <row r="455" spans="22:25" ht="15.75" customHeight="1">
      <c r="V455" s="6"/>
      <c r="W455" s="6"/>
      <c r="X455" s="6"/>
      <c r="Y455" s="6"/>
    </row>
    <row r="456" spans="22:25" ht="15.75" customHeight="1">
      <c r="V456" s="6"/>
      <c r="W456" s="6"/>
      <c r="X456" s="6"/>
      <c r="Y456" s="6"/>
    </row>
    <row r="457" spans="22:25" ht="15.75" customHeight="1">
      <c r="V457" s="6"/>
      <c r="W457" s="6"/>
      <c r="X457" s="6"/>
      <c r="Y457" s="6"/>
    </row>
    <row r="458" spans="22:25" ht="15.75" customHeight="1">
      <c r="V458" s="6"/>
      <c r="W458" s="6"/>
      <c r="X458" s="6"/>
      <c r="Y458" s="6"/>
    </row>
    <row r="459" spans="22:25" ht="15.75" customHeight="1">
      <c r="V459" s="6"/>
      <c r="W459" s="6"/>
      <c r="X459" s="6"/>
      <c r="Y459" s="6"/>
    </row>
    <row r="460" spans="22:25" ht="15.75" customHeight="1">
      <c r="V460" s="6"/>
      <c r="W460" s="6"/>
      <c r="X460" s="6"/>
      <c r="Y460" s="6"/>
    </row>
    <row r="461" spans="22:25" ht="15.75" customHeight="1">
      <c r="V461" s="6"/>
      <c r="W461" s="6"/>
      <c r="X461" s="6"/>
      <c r="Y461" s="6"/>
    </row>
    <row r="462" spans="22:25" ht="15.75" customHeight="1">
      <c r="V462" s="6"/>
      <c r="W462" s="6"/>
      <c r="X462" s="6"/>
      <c r="Y462" s="6"/>
    </row>
    <row r="463" spans="22:25" ht="15.75" customHeight="1">
      <c r="V463" s="6"/>
      <c r="W463" s="6"/>
      <c r="X463" s="6"/>
      <c r="Y463" s="6"/>
    </row>
    <row r="464" spans="22:25" ht="15.75" customHeight="1">
      <c r="V464" s="6"/>
      <c r="W464" s="6"/>
      <c r="X464" s="6"/>
      <c r="Y464" s="6"/>
    </row>
    <row r="465" spans="22:25" ht="15.75" customHeight="1">
      <c r="V465" s="6"/>
      <c r="W465" s="6"/>
      <c r="X465" s="6"/>
      <c r="Y465" s="6"/>
    </row>
    <row r="466" spans="22:25" ht="15.75" customHeight="1">
      <c r="V466" s="6"/>
      <c r="W466" s="6"/>
      <c r="X466" s="6"/>
      <c r="Y466" s="6"/>
    </row>
    <row r="467" spans="22:25" ht="15.75" customHeight="1">
      <c r="V467" s="6"/>
      <c r="W467" s="6"/>
      <c r="X467" s="6"/>
      <c r="Y467" s="6"/>
    </row>
    <row r="468" spans="22:25" ht="15.75" customHeight="1">
      <c r="V468" s="6"/>
      <c r="W468" s="6"/>
      <c r="X468" s="6"/>
      <c r="Y468" s="6"/>
    </row>
    <row r="469" spans="22:25" ht="15.75" customHeight="1">
      <c r="V469" s="6"/>
      <c r="W469" s="6"/>
      <c r="X469" s="6"/>
      <c r="Y469" s="6"/>
    </row>
    <row r="470" spans="22:25" ht="15.75" customHeight="1">
      <c r="V470" s="6"/>
      <c r="W470" s="6"/>
      <c r="X470" s="6"/>
      <c r="Y470" s="6"/>
    </row>
    <row r="471" spans="22:25" ht="15.75" customHeight="1">
      <c r="V471" s="6"/>
      <c r="W471" s="6"/>
      <c r="X471" s="6"/>
      <c r="Y471" s="6"/>
    </row>
    <row r="472" spans="22:25" ht="15.75" customHeight="1">
      <c r="V472" s="6"/>
      <c r="W472" s="6"/>
      <c r="X472" s="6"/>
      <c r="Y472" s="6"/>
    </row>
    <row r="473" spans="22:25" ht="15.75" customHeight="1">
      <c r="V473" s="6"/>
      <c r="W473" s="6"/>
      <c r="X473" s="6"/>
      <c r="Y473" s="6"/>
    </row>
    <row r="474" spans="22:25" ht="15.75" customHeight="1">
      <c r="V474" s="6"/>
      <c r="W474" s="6"/>
      <c r="X474" s="6"/>
      <c r="Y474" s="6"/>
    </row>
    <row r="475" spans="22:25" ht="15.75" customHeight="1">
      <c r="V475" s="6"/>
      <c r="W475" s="6"/>
      <c r="X475" s="6"/>
      <c r="Y475" s="6"/>
    </row>
    <row r="476" spans="22:25" ht="15.75" customHeight="1">
      <c r="V476" s="6"/>
      <c r="W476" s="6"/>
      <c r="X476" s="6"/>
      <c r="Y476" s="6"/>
    </row>
    <row r="477" spans="22:25" ht="15.75" customHeight="1">
      <c r="V477" s="6"/>
      <c r="W477" s="6"/>
      <c r="X477" s="6"/>
      <c r="Y477" s="6"/>
    </row>
    <row r="478" spans="22:25" ht="15.75" customHeight="1">
      <c r="V478" s="6"/>
      <c r="W478" s="6"/>
      <c r="X478" s="6"/>
      <c r="Y478" s="6"/>
    </row>
    <row r="479" spans="22:25" ht="15.75" customHeight="1">
      <c r="V479" s="6"/>
      <c r="W479" s="6"/>
      <c r="X479" s="6"/>
      <c r="Y479" s="6"/>
    </row>
    <row r="480" spans="22:25" ht="15.75" customHeight="1">
      <c r="V480" s="6"/>
      <c r="W480" s="6"/>
      <c r="X480" s="6"/>
      <c r="Y480" s="6"/>
    </row>
    <row r="481" spans="22:25" ht="15.75" customHeight="1">
      <c r="V481" s="6"/>
      <c r="W481" s="6"/>
      <c r="X481" s="6"/>
      <c r="Y481" s="6"/>
    </row>
    <row r="482" spans="22:25" ht="15.75" customHeight="1">
      <c r="V482" s="6"/>
      <c r="W482" s="6"/>
      <c r="X482" s="6"/>
      <c r="Y482" s="6"/>
    </row>
    <row r="483" spans="22:25" ht="15.75" customHeight="1">
      <c r="V483" s="6"/>
      <c r="W483" s="6"/>
      <c r="X483" s="6"/>
      <c r="Y483" s="6"/>
    </row>
    <row r="484" spans="22:25" ht="15.75" customHeight="1">
      <c r="V484" s="6"/>
      <c r="W484" s="6"/>
      <c r="X484" s="6"/>
      <c r="Y484" s="6"/>
    </row>
    <row r="485" spans="22:25" ht="15.75" customHeight="1">
      <c r="V485" s="6"/>
      <c r="W485" s="6"/>
      <c r="X485" s="6"/>
      <c r="Y485" s="6"/>
    </row>
    <row r="486" spans="22:25" ht="15.75" customHeight="1">
      <c r="V486" s="6"/>
      <c r="W486" s="6"/>
      <c r="X486" s="6"/>
      <c r="Y486" s="6"/>
    </row>
    <row r="487" spans="22:25" ht="15.75" customHeight="1">
      <c r="V487" s="6"/>
      <c r="W487" s="6"/>
      <c r="X487" s="6"/>
      <c r="Y487" s="6"/>
    </row>
    <row r="488" spans="22:25" ht="15.75" customHeight="1">
      <c r="V488" s="6"/>
      <c r="W488" s="6"/>
      <c r="X488" s="6"/>
      <c r="Y488" s="6"/>
    </row>
    <row r="489" spans="22:25" ht="15.75" customHeight="1">
      <c r="V489" s="6"/>
      <c r="W489" s="6"/>
      <c r="X489" s="6"/>
      <c r="Y489" s="6"/>
    </row>
    <row r="490" spans="22:25" ht="15.75" customHeight="1">
      <c r="V490" s="6"/>
      <c r="W490" s="6"/>
      <c r="X490" s="6"/>
      <c r="Y490" s="6"/>
    </row>
    <row r="491" spans="22:25" ht="15.75" customHeight="1">
      <c r="V491" s="6"/>
      <c r="W491" s="6"/>
      <c r="X491" s="6"/>
      <c r="Y491" s="6"/>
    </row>
    <row r="492" spans="22:25" ht="15.75" customHeight="1">
      <c r="V492" s="6"/>
      <c r="W492" s="6"/>
      <c r="X492" s="6"/>
      <c r="Y492" s="6"/>
    </row>
    <row r="493" spans="22:25" ht="15.75" customHeight="1">
      <c r="V493" s="6"/>
      <c r="W493" s="6"/>
      <c r="X493" s="6"/>
      <c r="Y493" s="6"/>
    </row>
    <row r="494" spans="22:25" ht="15.75" customHeight="1">
      <c r="V494" s="6"/>
      <c r="W494" s="6"/>
      <c r="X494" s="6"/>
      <c r="Y494" s="6"/>
    </row>
    <row r="495" spans="22:25" ht="15.75" customHeight="1">
      <c r="V495" s="6"/>
      <c r="W495" s="6"/>
      <c r="X495" s="6"/>
      <c r="Y495" s="6"/>
    </row>
    <row r="496" spans="22:25" ht="15.75" customHeight="1">
      <c r="V496" s="6"/>
      <c r="W496" s="6"/>
      <c r="X496" s="6"/>
      <c r="Y496" s="6"/>
    </row>
    <row r="497" spans="22:25" ht="15.75" customHeight="1">
      <c r="V497" s="6"/>
      <c r="W497" s="6"/>
      <c r="X497" s="6"/>
      <c r="Y497" s="6"/>
    </row>
    <row r="498" spans="22:25" ht="15.75" customHeight="1">
      <c r="V498" s="6"/>
      <c r="W498" s="6"/>
      <c r="X498" s="6"/>
      <c r="Y498" s="6"/>
    </row>
    <row r="499" spans="22:25" ht="15.75" customHeight="1">
      <c r="V499" s="6"/>
      <c r="W499" s="6"/>
      <c r="X499" s="6"/>
      <c r="Y499" s="6"/>
    </row>
    <row r="500" spans="22:25" ht="15.75" customHeight="1">
      <c r="V500" s="6"/>
      <c r="W500" s="6"/>
      <c r="X500" s="6"/>
      <c r="Y500" s="6"/>
    </row>
    <row r="501" spans="22:25" ht="15.75" customHeight="1">
      <c r="V501" s="6"/>
      <c r="W501" s="6"/>
      <c r="X501" s="6"/>
      <c r="Y501" s="6"/>
    </row>
    <row r="502" spans="22:25" ht="15.75" customHeight="1">
      <c r="V502" s="6"/>
      <c r="W502" s="6"/>
      <c r="X502" s="6"/>
      <c r="Y502" s="6"/>
    </row>
    <row r="503" spans="22:25" ht="15.75" customHeight="1">
      <c r="V503" s="6"/>
      <c r="W503" s="6"/>
      <c r="X503" s="6"/>
      <c r="Y503" s="6"/>
    </row>
    <row r="504" spans="22:25" ht="15.75" customHeight="1">
      <c r="V504" s="6"/>
      <c r="W504" s="6"/>
      <c r="X504" s="6"/>
      <c r="Y504" s="6"/>
    </row>
    <row r="505" spans="22:25" ht="15.75" customHeight="1">
      <c r="V505" s="6"/>
      <c r="W505" s="6"/>
      <c r="X505" s="6"/>
      <c r="Y505" s="6"/>
    </row>
    <row r="506" spans="22:25" ht="15.75" customHeight="1">
      <c r="V506" s="6"/>
      <c r="W506" s="6"/>
      <c r="X506" s="6"/>
      <c r="Y506" s="6"/>
    </row>
    <row r="507" spans="22:25" ht="15.75" customHeight="1">
      <c r="V507" s="6"/>
      <c r="W507" s="6"/>
      <c r="X507" s="6"/>
      <c r="Y507" s="6"/>
    </row>
    <row r="508" spans="22:25" ht="15.75" customHeight="1">
      <c r="V508" s="6"/>
      <c r="W508" s="6"/>
      <c r="X508" s="6"/>
      <c r="Y508" s="6"/>
    </row>
    <row r="509" spans="22:25" ht="15.75" customHeight="1">
      <c r="V509" s="6"/>
      <c r="W509" s="6"/>
      <c r="X509" s="6"/>
      <c r="Y509" s="6"/>
    </row>
    <row r="510" spans="22:25" ht="15.75" customHeight="1">
      <c r="V510" s="6"/>
      <c r="W510" s="6"/>
      <c r="X510" s="6"/>
      <c r="Y510" s="6"/>
    </row>
    <row r="511" spans="22:25" ht="15.75" customHeight="1">
      <c r="V511" s="6"/>
      <c r="W511" s="6"/>
      <c r="X511" s="6"/>
      <c r="Y511" s="6"/>
    </row>
    <row r="512" spans="22:25" ht="15.75" customHeight="1">
      <c r="V512" s="6"/>
      <c r="W512" s="6"/>
      <c r="X512" s="6"/>
      <c r="Y512" s="6"/>
    </row>
    <row r="513" spans="22:25" ht="15.75" customHeight="1">
      <c r="V513" s="6"/>
      <c r="W513" s="6"/>
      <c r="X513" s="6"/>
      <c r="Y513" s="6"/>
    </row>
    <row r="514" spans="22:25" ht="15.75" customHeight="1">
      <c r="V514" s="6"/>
      <c r="W514" s="6"/>
      <c r="X514" s="6"/>
      <c r="Y514" s="6"/>
    </row>
    <row r="515" spans="22:25" ht="15.75" customHeight="1">
      <c r="V515" s="6"/>
      <c r="W515" s="6"/>
      <c r="X515" s="6"/>
      <c r="Y515" s="6"/>
    </row>
    <row r="516" spans="22:25" ht="15.75" customHeight="1">
      <c r="V516" s="6"/>
      <c r="W516" s="6"/>
      <c r="X516" s="6"/>
      <c r="Y516" s="6"/>
    </row>
    <row r="517" spans="22:25" ht="15.75" customHeight="1">
      <c r="V517" s="6"/>
      <c r="W517" s="6"/>
      <c r="X517" s="6"/>
      <c r="Y517" s="6"/>
    </row>
    <row r="518" spans="22:25" ht="15.75" customHeight="1">
      <c r="V518" s="6"/>
      <c r="W518" s="6"/>
      <c r="X518" s="6"/>
      <c r="Y518" s="6"/>
    </row>
    <row r="519" spans="22:25" ht="15.75" customHeight="1">
      <c r="V519" s="6"/>
      <c r="W519" s="6"/>
      <c r="X519" s="6"/>
      <c r="Y519" s="6"/>
    </row>
    <row r="520" spans="22:25" ht="15.75" customHeight="1">
      <c r="V520" s="6"/>
      <c r="W520" s="6"/>
      <c r="X520" s="6"/>
      <c r="Y520" s="6"/>
    </row>
    <row r="521" spans="22:25" ht="15.75" customHeight="1">
      <c r="V521" s="6"/>
      <c r="W521" s="6"/>
      <c r="X521" s="6"/>
      <c r="Y521" s="6"/>
    </row>
    <row r="522" spans="22:25" ht="15.75" customHeight="1">
      <c r="V522" s="6"/>
      <c r="W522" s="6"/>
      <c r="X522" s="6"/>
      <c r="Y522" s="6"/>
    </row>
    <row r="523" spans="22:25" ht="15.75" customHeight="1">
      <c r="V523" s="6"/>
      <c r="W523" s="6"/>
      <c r="X523" s="6"/>
      <c r="Y523" s="6"/>
    </row>
    <row r="524" spans="22:25" ht="15.75" customHeight="1">
      <c r="V524" s="6"/>
      <c r="W524" s="6"/>
      <c r="X524" s="6"/>
      <c r="Y524" s="6"/>
    </row>
    <row r="525" spans="22:25" ht="15.75" customHeight="1">
      <c r="V525" s="6"/>
      <c r="W525" s="6"/>
      <c r="X525" s="6"/>
      <c r="Y525" s="6"/>
    </row>
    <row r="526" spans="22:25" ht="15.75" customHeight="1">
      <c r="V526" s="6"/>
      <c r="W526" s="6"/>
      <c r="X526" s="6"/>
      <c r="Y526" s="6"/>
    </row>
    <row r="527" spans="22:25" ht="15.75" customHeight="1">
      <c r="V527" s="6"/>
      <c r="W527" s="6"/>
      <c r="X527" s="6"/>
      <c r="Y527" s="6"/>
    </row>
    <row r="528" spans="22:25" ht="15.75" customHeight="1">
      <c r="V528" s="6"/>
      <c r="W528" s="6"/>
      <c r="X528" s="6"/>
      <c r="Y528" s="6"/>
    </row>
    <row r="529" spans="22:25" ht="15.75" customHeight="1">
      <c r="V529" s="6"/>
      <c r="W529" s="6"/>
      <c r="X529" s="6"/>
      <c r="Y529" s="6"/>
    </row>
    <row r="530" spans="22:25" ht="15.75" customHeight="1">
      <c r="V530" s="6"/>
      <c r="W530" s="6"/>
      <c r="X530" s="6"/>
      <c r="Y530" s="6"/>
    </row>
    <row r="531" spans="22:25" ht="15.75" customHeight="1">
      <c r="V531" s="6"/>
      <c r="W531" s="6"/>
      <c r="X531" s="6"/>
      <c r="Y531" s="6"/>
    </row>
    <row r="532" spans="22:25" ht="15.75" customHeight="1">
      <c r="V532" s="6"/>
      <c r="W532" s="6"/>
      <c r="X532" s="6"/>
      <c r="Y532" s="6"/>
    </row>
    <row r="533" spans="22:25" ht="15.75" customHeight="1">
      <c r="V533" s="6"/>
      <c r="W533" s="6"/>
      <c r="X533" s="6"/>
      <c r="Y533" s="6"/>
    </row>
    <row r="534" spans="22:25" ht="15.75" customHeight="1">
      <c r="V534" s="6"/>
      <c r="W534" s="6"/>
      <c r="X534" s="6"/>
      <c r="Y534" s="6"/>
    </row>
    <row r="535" spans="22:25" ht="15.75" customHeight="1">
      <c r="V535" s="6"/>
      <c r="W535" s="6"/>
      <c r="X535" s="6"/>
      <c r="Y535" s="6"/>
    </row>
    <row r="536" spans="22:25" ht="15.75" customHeight="1">
      <c r="V536" s="6"/>
      <c r="W536" s="6"/>
      <c r="X536" s="6"/>
      <c r="Y536" s="6"/>
    </row>
    <row r="537" spans="22:25" ht="15.75" customHeight="1">
      <c r="V537" s="6"/>
      <c r="W537" s="6"/>
      <c r="X537" s="6"/>
      <c r="Y537" s="6"/>
    </row>
    <row r="538" spans="22:25" ht="15.75" customHeight="1">
      <c r="V538" s="6"/>
      <c r="W538" s="6"/>
      <c r="X538" s="6"/>
      <c r="Y538" s="6"/>
    </row>
    <row r="539" spans="22:25" ht="15.75" customHeight="1">
      <c r="V539" s="6"/>
      <c r="W539" s="6"/>
      <c r="X539" s="6"/>
      <c r="Y539" s="6"/>
    </row>
    <row r="540" spans="22:25" ht="15.75" customHeight="1">
      <c r="V540" s="6"/>
      <c r="W540" s="6"/>
      <c r="X540" s="6"/>
      <c r="Y540" s="6"/>
    </row>
    <row r="541" spans="22:25" ht="15.75" customHeight="1">
      <c r="V541" s="6"/>
      <c r="W541" s="6"/>
      <c r="X541" s="6"/>
      <c r="Y541" s="6"/>
    </row>
    <row r="542" spans="22:25" ht="15.75" customHeight="1">
      <c r="V542" s="6"/>
      <c r="W542" s="6"/>
      <c r="X542" s="6"/>
      <c r="Y542" s="6"/>
    </row>
    <row r="543" spans="22:25" ht="15.75" customHeight="1">
      <c r="V543" s="6"/>
      <c r="W543" s="6"/>
      <c r="X543" s="6"/>
      <c r="Y543" s="6"/>
    </row>
    <row r="544" spans="22:25" ht="15.75" customHeight="1">
      <c r="V544" s="6"/>
      <c r="W544" s="6"/>
      <c r="X544" s="6"/>
      <c r="Y544" s="6"/>
    </row>
    <row r="545" spans="22:25" ht="15.75" customHeight="1">
      <c r="V545" s="6"/>
      <c r="W545" s="6"/>
      <c r="X545" s="6"/>
      <c r="Y545" s="6"/>
    </row>
    <row r="546" spans="22:25" ht="15.75" customHeight="1">
      <c r="V546" s="6"/>
      <c r="W546" s="6"/>
      <c r="X546" s="6"/>
      <c r="Y546" s="6"/>
    </row>
    <row r="547" spans="22:25" ht="15.75" customHeight="1">
      <c r="V547" s="6"/>
      <c r="W547" s="6"/>
      <c r="X547" s="6"/>
      <c r="Y547" s="6"/>
    </row>
    <row r="548" spans="22:25" ht="15.75" customHeight="1">
      <c r="V548" s="6"/>
      <c r="W548" s="6"/>
      <c r="X548" s="6"/>
      <c r="Y548" s="6"/>
    </row>
    <row r="549" spans="22:25" ht="15.75" customHeight="1">
      <c r="V549" s="6"/>
      <c r="W549" s="6"/>
      <c r="X549" s="6"/>
      <c r="Y549" s="6"/>
    </row>
    <row r="550" spans="22:25" ht="15.75" customHeight="1">
      <c r="V550" s="6"/>
      <c r="W550" s="6"/>
      <c r="X550" s="6"/>
      <c r="Y550" s="6"/>
    </row>
    <row r="551" spans="22:25" ht="15.75" customHeight="1">
      <c r="V551" s="6"/>
      <c r="W551" s="6"/>
      <c r="X551" s="6"/>
      <c r="Y551" s="6"/>
    </row>
    <row r="552" spans="22:25" ht="15.75" customHeight="1">
      <c r="V552" s="6"/>
      <c r="W552" s="6"/>
      <c r="X552" s="6"/>
      <c r="Y552" s="6"/>
    </row>
    <row r="553" spans="22:25" ht="15.75" customHeight="1">
      <c r="V553" s="6"/>
      <c r="W553" s="6"/>
      <c r="X553" s="6"/>
      <c r="Y553" s="6"/>
    </row>
    <row r="554" spans="22:25" ht="15.75" customHeight="1">
      <c r="V554" s="6"/>
      <c r="W554" s="6"/>
      <c r="X554" s="6"/>
      <c r="Y554" s="6"/>
    </row>
    <row r="555" spans="22:25" ht="15.75" customHeight="1">
      <c r="V555" s="6"/>
      <c r="W555" s="6"/>
      <c r="X555" s="6"/>
      <c r="Y555" s="6"/>
    </row>
    <row r="556" spans="22:25" ht="15.75" customHeight="1">
      <c r="V556" s="6"/>
      <c r="W556" s="6"/>
      <c r="X556" s="6"/>
      <c r="Y556" s="6"/>
    </row>
    <row r="557" spans="22:25" ht="15.75" customHeight="1">
      <c r="V557" s="6"/>
      <c r="W557" s="6"/>
      <c r="X557" s="6"/>
      <c r="Y557" s="6"/>
    </row>
    <row r="558" spans="22:25" ht="15.75" customHeight="1">
      <c r="V558" s="6"/>
      <c r="W558" s="6"/>
      <c r="X558" s="6"/>
      <c r="Y558" s="6"/>
    </row>
    <row r="559" spans="22:25" ht="15.75" customHeight="1">
      <c r="V559" s="6"/>
      <c r="W559" s="6"/>
      <c r="X559" s="6"/>
      <c r="Y559" s="6"/>
    </row>
    <row r="560" spans="22:25" ht="15.75" customHeight="1">
      <c r="V560" s="6"/>
      <c r="W560" s="6"/>
      <c r="X560" s="6"/>
      <c r="Y560" s="6"/>
    </row>
    <row r="561" spans="22:25" ht="15.75" customHeight="1">
      <c r="V561" s="6"/>
      <c r="W561" s="6"/>
      <c r="X561" s="6"/>
      <c r="Y561" s="6"/>
    </row>
    <row r="562" spans="22:25" ht="15.75" customHeight="1">
      <c r="V562" s="6"/>
      <c r="W562" s="6"/>
      <c r="X562" s="6"/>
      <c r="Y562" s="6"/>
    </row>
    <row r="563" spans="22:25" ht="15.75" customHeight="1">
      <c r="V563" s="6"/>
      <c r="W563" s="6"/>
      <c r="X563" s="6"/>
      <c r="Y563" s="6"/>
    </row>
    <row r="564" spans="22:25" ht="15.75" customHeight="1">
      <c r="V564" s="6"/>
      <c r="W564" s="6"/>
      <c r="X564" s="6"/>
      <c r="Y564" s="6"/>
    </row>
    <row r="565" spans="22:25" ht="15.75" customHeight="1">
      <c r="V565" s="6"/>
      <c r="W565" s="6"/>
      <c r="X565" s="6"/>
      <c r="Y565" s="6"/>
    </row>
    <row r="566" spans="22:25" ht="15.75" customHeight="1">
      <c r="V566" s="6"/>
      <c r="W566" s="6"/>
      <c r="X566" s="6"/>
      <c r="Y566" s="6"/>
    </row>
    <row r="567" spans="22:25" ht="15.75" customHeight="1">
      <c r="V567" s="6"/>
      <c r="W567" s="6"/>
      <c r="X567" s="6"/>
      <c r="Y567" s="6"/>
    </row>
    <row r="568" spans="22:25" ht="15.75" customHeight="1">
      <c r="V568" s="6"/>
      <c r="W568" s="6"/>
      <c r="X568" s="6"/>
      <c r="Y568" s="6"/>
    </row>
    <row r="569" spans="22:25" ht="15.75" customHeight="1">
      <c r="V569" s="6"/>
      <c r="W569" s="6"/>
      <c r="X569" s="6"/>
      <c r="Y569" s="6"/>
    </row>
    <row r="570" spans="22:25" ht="15.75" customHeight="1">
      <c r="V570" s="6"/>
      <c r="W570" s="6"/>
      <c r="X570" s="6"/>
      <c r="Y570" s="6"/>
    </row>
    <row r="571" spans="22:25" ht="15.75" customHeight="1">
      <c r="V571" s="6"/>
      <c r="W571" s="6"/>
      <c r="X571" s="6"/>
      <c r="Y571" s="6"/>
    </row>
    <row r="572" spans="22:25" ht="15.75" customHeight="1">
      <c r="V572" s="6"/>
      <c r="W572" s="6"/>
      <c r="X572" s="6"/>
      <c r="Y572" s="6"/>
    </row>
    <row r="573" spans="22:25" ht="15.75" customHeight="1">
      <c r="V573" s="6"/>
      <c r="W573" s="6"/>
      <c r="X573" s="6"/>
      <c r="Y573" s="6"/>
    </row>
    <row r="574" spans="22:25" ht="15.75" customHeight="1">
      <c r="V574" s="6"/>
      <c r="W574" s="6"/>
      <c r="X574" s="6"/>
      <c r="Y574" s="6"/>
    </row>
    <row r="575" spans="22:25" ht="15.75" customHeight="1">
      <c r="V575" s="6"/>
      <c r="W575" s="6"/>
      <c r="X575" s="6"/>
      <c r="Y575" s="6"/>
    </row>
    <row r="576" spans="22:25" ht="15.75" customHeight="1">
      <c r="V576" s="6"/>
      <c r="W576" s="6"/>
      <c r="X576" s="6"/>
      <c r="Y576" s="6"/>
    </row>
    <row r="577" spans="22:25" ht="15.75" customHeight="1">
      <c r="V577" s="6"/>
      <c r="W577" s="6"/>
      <c r="X577" s="6"/>
      <c r="Y577" s="6"/>
    </row>
    <row r="578" spans="22:25" ht="15.75" customHeight="1">
      <c r="V578" s="6"/>
      <c r="W578" s="6"/>
      <c r="X578" s="6"/>
      <c r="Y578" s="6"/>
    </row>
    <row r="579" spans="22:25" ht="15.75" customHeight="1">
      <c r="V579" s="6"/>
      <c r="W579" s="6"/>
      <c r="X579" s="6"/>
      <c r="Y579" s="6"/>
    </row>
    <row r="580" spans="22:25" ht="15.75" customHeight="1">
      <c r="V580" s="6"/>
      <c r="W580" s="6"/>
      <c r="X580" s="6"/>
      <c r="Y580" s="6"/>
    </row>
    <row r="581" spans="22:25" ht="15.75" customHeight="1">
      <c r="V581" s="6"/>
      <c r="W581" s="6"/>
      <c r="X581" s="6"/>
      <c r="Y581" s="6"/>
    </row>
    <row r="582" spans="22:25" ht="15.75" customHeight="1">
      <c r="V582" s="6"/>
      <c r="W582" s="6"/>
      <c r="X582" s="6"/>
      <c r="Y582" s="6"/>
    </row>
    <row r="583" spans="22:25" ht="15.75" customHeight="1">
      <c r="V583" s="6"/>
      <c r="W583" s="6"/>
      <c r="X583" s="6"/>
      <c r="Y583" s="6"/>
    </row>
    <row r="584" spans="22:25" ht="15.75" customHeight="1">
      <c r="V584" s="6"/>
      <c r="W584" s="6"/>
      <c r="X584" s="6"/>
      <c r="Y584" s="6"/>
    </row>
    <row r="585" spans="22:25" ht="15.75" customHeight="1">
      <c r="V585" s="6"/>
      <c r="W585" s="6"/>
      <c r="X585" s="6"/>
      <c r="Y585" s="6"/>
    </row>
    <row r="586" spans="22:25" ht="15.75" customHeight="1">
      <c r="V586" s="6"/>
      <c r="W586" s="6"/>
      <c r="X586" s="6"/>
      <c r="Y586" s="6"/>
    </row>
    <row r="587" spans="22:25" ht="15.75" customHeight="1">
      <c r="V587" s="6"/>
      <c r="W587" s="6"/>
      <c r="X587" s="6"/>
      <c r="Y587" s="6"/>
    </row>
    <row r="588" spans="22:25" ht="15.75" customHeight="1">
      <c r="V588" s="6"/>
      <c r="W588" s="6"/>
      <c r="X588" s="6"/>
      <c r="Y588" s="6"/>
    </row>
    <row r="589" spans="22:25" ht="15.75" customHeight="1">
      <c r="V589" s="6"/>
      <c r="W589" s="6"/>
      <c r="X589" s="6"/>
      <c r="Y589" s="6"/>
    </row>
    <row r="590" spans="22:25" ht="15.75" customHeight="1">
      <c r="V590" s="6"/>
      <c r="W590" s="6"/>
      <c r="X590" s="6"/>
      <c r="Y590" s="6"/>
    </row>
    <row r="591" spans="22:25" ht="15.75" customHeight="1">
      <c r="V591" s="6"/>
      <c r="W591" s="6"/>
      <c r="X591" s="6"/>
      <c r="Y591" s="6"/>
    </row>
    <row r="592" spans="22:25" ht="15.75" customHeight="1">
      <c r="V592" s="6"/>
      <c r="W592" s="6"/>
      <c r="X592" s="6"/>
      <c r="Y592" s="6"/>
    </row>
    <row r="593" spans="22:25" ht="15.75" customHeight="1">
      <c r="V593" s="6"/>
      <c r="W593" s="6"/>
      <c r="X593" s="6"/>
      <c r="Y593" s="6"/>
    </row>
    <row r="594" spans="22:25" ht="15.75" customHeight="1">
      <c r="V594" s="6"/>
      <c r="W594" s="6"/>
      <c r="X594" s="6"/>
      <c r="Y594" s="6"/>
    </row>
    <row r="595" spans="22:25" ht="15.75" customHeight="1">
      <c r="V595" s="6"/>
      <c r="W595" s="6"/>
      <c r="X595" s="6"/>
      <c r="Y595" s="6"/>
    </row>
    <row r="596" spans="22:25" ht="15.75" customHeight="1">
      <c r="V596" s="6"/>
      <c r="W596" s="6"/>
      <c r="X596" s="6"/>
      <c r="Y596" s="6"/>
    </row>
    <row r="597" spans="22:25" ht="15.75" customHeight="1">
      <c r="V597" s="6"/>
      <c r="W597" s="6"/>
      <c r="X597" s="6"/>
      <c r="Y597" s="6"/>
    </row>
    <row r="598" spans="22:25" ht="15.75" customHeight="1">
      <c r="V598" s="6"/>
      <c r="W598" s="6"/>
      <c r="X598" s="6"/>
      <c r="Y598" s="6"/>
    </row>
    <row r="599" spans="22:25" ht="15.75" customHeight="1">
      <c r="V599" s="6"/>
      <c r="W599" s="6"/>
      <c r="X599" s="6"/>
      <c r="Y599" s="6"/>
    </row>
    <row r="600" spans="22:25" ht="15.75" customHeight="1">
      <c r="V600" s="6"/>
      <c r="W600" s="6"/>
      <c r="X600" s="6"/>
      <c r="Y600" s="6"/>
    </row>
    <row r="601" spans="22:25" ht="15.75" customHeight="1">
      <c r="V601" s="6"/>
      <c r="W601" s="6"/>
      <c r="X601" s="6"/>
      <c r="Y601" s="6"/>
    </row>
    <row r="602" spans="22:25" ht="15.75" customHeight="1">
      <c r="V602" s="6"/>
      <c r="W602" s="6"/>
      <c r="X602" s="6"/>
      <c r="Y602" s="6"/>
    </row>
    <row r="603" spans="22:25" ht="15.75" customHeight="1">
      <c r="V603" s="6"/>
      <c r="W603" s="6"/>
      <c r="X603" s="6"/>
      <c r="Y603" s="6"/>
    </row>
    <row r="604" spans="22:25" ht="15.75" customHeight="1">
      <c r="V604" s="6"/>
      <c r="W604" s="6"/>
      <c r="X604" s="6"/>
      <c r="Y604" s="6"/>
    </row>
    <row r="605" spans="22:25" ht="15.75" customHeight="1">
      <c r="V605" s="6"/>
      <c r="W605" s="6"/>
      <c r="X605" s="6"/>
      <c r="Y605" s="6"/>
    </row>
    <row r="606" spans="22:25" ht="15.75" customHeight="1">
      <c r="V606" s="6"/>
      <c r="W606" s="6"/>
      <c r="X606" s="6"/>
      <c r="Y606" s="6"/>
    </row>
    <row r="607" spans="22:25" ht="15.75" customHeight="1">
      <c r="V607" s="6"/>
      <c r="W607" s="6"/>
      <c r="X607" s="6"/>
      <c r="Y607" s="6"/>
    </row>
    <row r="608" spans="22:25" ht="15.75" customHeight="1">
      <c r="V608" s="6"/>
      <c r="W608" s="6"/>
      <c r="X608" s="6"/>
      <c r="Y608" s="6"/>
    </row>
    <row r="609" spans="22:25" ht="15.75" customHeight="1">
      <c r="V609" s="6"/>
      <c r="W609" s="6"/>
      <c r="X609" s="6"/>
      <c r="Y609" s="6"/>
    </row>
    <row r="610" spans="22:25" ht="15.75" customHeight="1">
      <c r="V610" s="6"/>
      <c r="W610" s="6"/>
      <c r="X610" s="6"/>
      <c r="Y610" s="6"/>
    </row>
    <row r="611" spans="22:25" ht="15.75" customHeight="1">
      <c r="V611" s="6"/>
      <c r="W611" s="6"/>
      <c r="X611" s="6"/>
      <c r="Y611" s="6"/>
    </row>
    <row r="612" spans="22:25" ht="15.75" customHeight="1">
      <c r="V612" s="6"/>
      <c r="W612" s="6"/>
      <c r="X612" s="6"/>
      <c r="Y612" s="6"/>
    </row>
    <row r="613" spans="22:25" ht="15.75" customHeight="1">
      <c r="V613" s="6"/>
      <c r="W613" s="6"/>
      <c r="X613" s="6"/>
      <c r="Y613" s="6"/>
    </row>
    <row r="614" spans="22:25" ht="15.75" customHeight="1">
      <c r="V614" s="6"/>
      <c r="W614" s="6"/>
      <c r="X614" s="6"/>
      <c r="Y614" s="6"/>
    </row>
    <row r="615" spans="22:25" ht="15.75" customHeight="1">
      <c r="V615" s="6"/>
      <c r="W615" s="6"/>
      <c r="X615" s="6"/>
      <c r="Y615" s="6"/>
    </row>
    <row r="616" spans="22:25" ht="15.75" customHeight="1">
      <c r="V616" s="6"/>
      <c r="W616" s="6"/>
      <c r="X616" s="6"/>
      <c r="Y616" s="6"/>
    </row>
    <row r="617" spans="22:25" ht="15.75" customHeight="1">
      <c r="V617" s="6"/>
      <c r="W617" s="6"/>
      <c r="X617" s="6"/>
      <c r="Y617" s="6"/>
    </row>
    <row r="618" spans="22:25" ht="15.75" customHeight="1">
      <c r="V618" s="6"/>
      <c r="W618" s="6"/>
      <c r="X618" s="6"/>
      <c r="Y618" s="6"/>
    </row>
    <row r="619" spans="22:25" ht="15.75" customHeight="1">
      <c r="V619" s="6"/>
      <c r="W619" s="6"/>
      <c r="X619" s="6"/>
      <c r="Y619" s="6"/>
    </row>
    <row r="620" spans="22:25" ht="15.75" customHeight="1">
      <c r="V620" s="6"/>
      <c r="W620" s="6"/>
      <c r="X620" s="6"/>
      <c r="Y620" s="6"/>
    </row>
    <row r="621" spans="22:25" ht="15.75" customHeight="1">
      <c r="V621" s="6"/>
      <c r="W621" s="6"/>
      <c r="X621" s="6"/>
      <c r="Y621" s="6"/>
    </row>
    <row r="622" spans="22:25" ht="15.75" customHeight="1">
      <c r="V622" s="6"/>
      <c r="W622" s="6"/>
      <c r="X622" s="6"/>
      <c r="Y622" s="6"/>
    </row>
    <row r="623" spans="22:25" ht="15.75" customHeight="1">
      <c r="V623" s="6"/>
      <c r="W623" s="6"/>
      <c r="X623" s="6"/>
      <c r="Y623" s="6"/>
    </row>
    <row r="624" spans="22:25" ht="15.75" customHeight="1">
      <c r="V624" s="6"/>
      <c r="W624" s="6"/>
      <c r="X624" s="6"/>
      <c r="Y624" s="6"/>
    </row>
    <row r="625" spans="22:25" ht="15.75" customHeight="1">
      <c r="V625" s="6"/>
      <c r="W625" s="6"/>
      <c r="X625" s="6"/>
      <c r="Y625" s="6"/>
    </row>
    <row r="626" spans="22:25" ht="15.75" customHeight="1">
      <c r="V626" s="6"/>
      <c r="W626" s="6"/>
      <c r="X626" s="6"/>
      <c r="Y626" s="6"/>
    </row>
    <row r="627" spans="22:25" ht="15.75" customHeight="1">
      <c r="V627" s="6"/>
      <c r="W627" s="6"/>
      <c r="X627" s="6"/>
      <c r="Y627" s="6"/>
    </row>
    <row r="628" spans="22:25" ht="15.75" customHeight="1">
      <c r="V628" s="6"/>
      <c r="W628" s="6"/>
      <c r="X628" s="6"/>
      <c r="Y628" s="6"/>
    </row>
    <row r="629" spans="22:25" ht="15.75" customHeight="1">
      <c r="V629" s="6"/>
      <c r="W629" s="6"/>
      <c r="X629" s="6"/>
      <c r="Y629" s="6"/>
    </row>
    <row r="630" spans="22:25" ht="15.75" customHeight="1">
      <c r="V630" s="6"/>
      <c r="W630" s="6"/>
      <c r="X630" s="6"/>
      <c r="Y630" s="6"/>
    </row>
    <row r="631" spans="22:25" ht="15.75" customHeight="1">
      <c r="V631" s="6"/>
      <c r="W631" s="6"/>
      <c r="X631" s="6"/>
      <c r="Y631" s="6"/>
    </row>
    <row r="632" spans="22:25" ht="15.75" customHeight="1">
      <c r="V632" s="6"/>
      <c r="W632" s="6"/>
      <c r="X632" s="6"/>
      <c r="Y632" s="6"/>
    </row>
    <row r="633" spans="22:25" ht="15.75" customHeight="1">
      <c r="V633" s="6"/>
      <c r="W633" s="6"/>
      <c r="X633" s="6"/>
      <c r="Y633" s="6"/>
    </row>
    <row r="634" spans="22:25" ht="15.75" customHeight="1">
      <c r="V634" s="6"/>
      <c r="W634" s="6"/>
      <c r="X634" s="6"/>
      <c r="Y634" s="6"/>
    </row>
    <row r="635" spans="22:25" ht="15.75" customHeight="1">
      <c r="V635" s="6"/>
      <c r="W635" s="6"/>
      <c r="X635" s="6"/>
      <c r="Y635" s="6"/>
    </row>
    <row r="636" spans="22:25" ht="15.75" customHeight="1">
      <c r="V636" s="6"/>
      <c r="W636" s="6"/>
      <c r="X636" s="6"/>
      <c r="Y636" s="6"/>
    </row>
    <row r="637" spans="22:25" ht="15.75" customHeight="1">
      <c r="V637" s="6"/>
      <c r="W637" s="6"/>
      <c r="X637" s="6"/>
      <c r="Y637" s="6"/>
    </row>
    <row r="638" spans="22:25" ht="15.75" customHeight="1">
      <c r="V638" s="6"/>
      <c r="W638" s="6"/>
      <c r="X638" s="6"/>
      <c r="Y638" s="6"/>
    </row>
    <row r="639" spans="22:25" ht="15.75" customHeight="1">
      <c r="V639" s="6"/>
      <c r="W639" s="6"/>
      <c r="X639" s="6"/>
      <c r="Y639" s="6"/>
    </row>
    <row r="640" spans="22:25" ht="15.75" customHeight="1">
      <c r="V640" s="6"/>
      <c r="W640" s="6"/>
      <c r="X640" s="6"/>
      <c r="Y640" s="6"/>
    </row>
    <row r="641" spans="22:25" ht="15.75" customHeight="1">
      <c r="V641" s="6"/>
      <c r="W641" s="6"/>
      <c r="X641" s="6"/>
      <c r="Y641" s="6"/>
    </row>
    <row r="642" spans="22:25" ht="15.75" customHeight="1">
      <c r="V642" s="6"/>
      <c r="W642" s="6"/>
      <c r="X642" s="6"/>
      <c r="Y642" s="6"/>
    </row>
    <row r="643" spans="22:25" ht="15.75" customHeight="1">
      <c r="V643" s="6"/>
      <c r="W643" s="6"/>
      <c r="X643" s="6"/>
      <c r="Y643" s="6"/>
    </row>
    <row r="644" spans="22:25" ht="15.75" customHeight="1">
      <c r="V644" s="6"/>
      <c r="W644" s="6"/>
      <c r="X644" s="6"/>
      <c r="Y644" s="6"/>
    </row>
    <row r="645" spans="22:25" ht="15.75" customHeight="1">
      <c r="V645" s="6"/>
      <c r="W645" s="6"/>
      <c r="X645" s="6"/>
      <c r="Y645" s="6"/>
    </row>
    <row r="646" spans="22:25" ht="15.75" customHeight="1">
      <c r="V646" s="6"/>
      <c r="W646" s="6"/>
      <c r="X646" s="6"/>
      <c r="Y646" s="6"/>
    </row>
    <row r="647" spans="22:25" ht="15.75" customHeight="1">
      <c r="V647" s="6"/>
      <c r="W647" s="6"/>
      <c r="X647" s="6"/>
      <c r="Y647" s="6"/>
    </row>
    <row r="648" spans="22:25" ht="15.75" customHeight="1">
      <c r="V648" s="6"/>
      <c r="W648" s="6"/>
      <c r="X648" s="6"/>
      <c r="Y648" s="6"/>
    </row>
    <row r="649" spans="22:25" ht="15.75" customHeight="1">
      <c r="V649" s="6"/>
      <c r="W649" s="6"/>
      <c r="X649" s="6"/>
      <c r="Y649" s="6"/>
    </row>
    <row r="650" spans="22:25" ht="15.75" customHeight="1">
      <c r="V650" s="6"/>
      <c r="W650" s="6"/>
      <c r="X650" s="6"/>
      <c r="Y650" s="6"/>
    </row>
    <row r="651" spans="22:25" ht="15.75" customHeight="1">
      <c r="V651" s="6"/>
      <c r="W651" s="6"/>
      <c r="X651" s="6"/>
      <c r="Y651" s="6"/>
    </row>
    <row r="652" spans="22:25" ht="15.75" customHeight="1">
      <c r="V652" s="6"/>
      <c r="W652" s="6"/>
      <c r="X652" s="6"/>
      <c r="Y652" s="6"/>
    </row>
    <row r="653" spans="22:25" ht="15.75" customHeight="1">
      <c r="V653" s="6"/>
      <c r="W653" s="6"/>
      <c r="X653" s="6"/>
      <c r="Y653" s="6"/>
    </row>
    <row r="654" spans="22:25" ht="15.75" customHeight="1">
      <c r="V654" s="6"/>
      <c r="W654" s="6"/>
      <c r="X654" s="6"/>
      <c r="Y654" s="6"/>
    </row>
    <row r="655" spans="22:25" ht="15.75" customHeight="1">
      <c r="V655" s="6"/>
      <c r="W655" s="6"/>
      <c r="X655" s="6"/>
      <c r="Y655" s="6"/>
    </row>
    <row r="656" spans="22:25" ht="15.75" customHeight="1">
      <c r="V656" s="6"/>
      <c r="W656" s="6"/>
      <c r="X656" s="6"/>
      <c r="Y656" s="6"/>
    </row>
    <row r="657" spans="22:25" ht="15.75" customHeight="1">
      <c r="V657" s="6"/>
      <c r="W657" s="6"/>
      <c r="X657" s="6"/>
      <c r="Y657" s="6"/>
    </row>
    <row r="658" spans="22:25" ht="15.75" customHeight="1">
      <c r="V658" s="6"/>
      <c r="W658" s="6"/>
      <c r="X658" s="6"/>
      <c r="Y658" s="6"/>
    </row>
    <row r="659" spans="22:25" ht="15.75" customHeight="1">
      <c r="V659" s="6"/>
      <c r="W659" s="6"/>
      <c r="X659" s="6"/>
      <c r="Y659" s="6"/>
    </row>
    <row r="660" spans="22:25" ht="15.75" customHeight="1">
      <c r="V660" s="6"/>
      <c r="W660" s="6"/>
      <c r="X660" s="6"/>
      <c r="Y660" s="6"/>
    </row>
    <row r="661" spans="22:25" ht="15.75" customHeight="1">
      <c r="V661" s="6"/>
      <c r="W661" s="6"/>
      <c r="X661" s="6"/>
      <c r="Y661" s="6"/>
    </row>
    <row r="662" spans="22:25" ht="15.75" customHeight="1">
      <c r="V662" s="6"/>
      <c r="W662" s="6"/>
      <c r="X662" s="6"/>
      <c r="Y662" s="6"/>
    </row>
    <row r="663" spans="22:25" ht="15.75" customHeight="1">
      <c r="V663" s="6"/>
      <c r="W663" s="6"/>
      <c r="X663" s="6"/>
      <c r="Y663" s="6"/>
    </row>
    <row r="664" spans="22:25" ht="15.75" customHeight="1">
      <c r="V664" s="6"/>
      <c r="W664" s="6"/>
      <c r="X664" s="6"/>
      <c r="Y664" s="6"/>
    </row>
    <row r="665" spans="22:25" ht="15.75" customHeight="1">
      <c r="V665" s="6"/>
      <c r="W665" s="6"/>
      <c r="X665" s="6"/>
      <c r="Y665" s="6"/>
    </row>
    <row r="666" spans="22:25" ht="15.75" customHeight="1">
      <c r="V666" s="6"/>
      <c r="W666" s="6"/>
      <c r="X666" s="6"/>
      <c r="Y666" s="6"/>
    </row>
    <row r="667" spans="22:25" ht="15.75" customHeight="1">
      <c r="V667" s="6"/>
      <c r="W667" s="6"/>
      <c r="X667" s="6"/>
      <c r="Y667" s="6"/>
    </row>
    <row r="668" spans="22:25" ht="15.75" customHeight="1">
      <c r="V668" s="6"/>
      <c r="W668" s="6"/>
      <c r="X668" s="6"/>
      <c r="Y668" s="6"/>
    </row>
    <row r="669" spans="22:25" ht="15.75" customHeight="1">
      <c r="V669" s="6"/>
      <c r="W669" s="6"/>
      <c r="X669" s="6"/>
      <c r="Y669" s="6"/>
    </row>
    <row r="670" spans="22:25" ht="15.75" customHeight="1">
      <c r="V670" s="6"/>
      <c r="W670" s="6"/>
      <c r="X670" s="6"/>
      <c r="Y670" s="6"/>
    </row>
    <row r="671" spans="22:25" ht="15.75" customHeight="1">
      <c r="V671" s="6"/>
      <c r="W671" s="6"/>
      <c r="X671" s="6"/>
      <c r="Y671" s="6"/>
    </row>
    <row r="672" spans="22:25" ht="15.75" customHeight="1">
      <c r="V672" s="6"/>
      <c r="W672" s="6"/>
      <c r="X672" s="6"/>
      <c r="Y672" s="6"/>
    </row>
    <row r="673" spans="22:25" ht="15.75" customHeight="1">
      <c r="V673" s="6"/>
      <c r="W673" s="6"/>
      <c r="X673" s="6"/>
      <c r="Y673" s="6"/>
    </row>
    <row r="674" spans="22:25" ht="15.75" customHeight="1">
      <c r="V674" s="6"/>
      <c r="W674" s="6"/>
      <c r="X674" s="6"/>
      <c r="Y674" s="6"/>
    </row>
    <row r="675" spans="22:25" ht="15.75" customHeight="1">
      <c r="V675" s="6"/>
      <c r="W675" s="6"/>
      <c r="X675" s="6"/>
      <c r="Y675" s="6"/>
    </row>
    <row r="676" spans="22:25" ht="15.75" customHeight="1">
      <c r="V676" s="6"/>
      <c r="W676" s="6"/>
      <c r="X676" s="6"/>
      <c r="Y676" s="6"/>
    </row>
    <row r="677" spans="22:25" ht="15.75" customHeight="1">
      <c r="V677" s="6"/>
      <c r="W677" s="6"/>
      <c r="X677" s="6"/>
      <c r="Y677" s="6"/>
    </row>
    <row r="678" spans="22:25" ht="15.75" customHeight="1">
      <c r="V678" s="6"/>
      <c r="W678" s="6"/>
      <c r="X678" s="6"/>
      <c r="Y678" s="6"/>
    </row>
    <row r="679" spans="22:25" ht="15.75" customHeight="1">
      <c r="V679" s="6"/>
      <c r="W679" s="6"/>
      <c r="X679" s="6"/>
      <c r="Y679" s="6"/>
    </row>
    <row r="680" spans="22:25" ht="15.75" customHeight="1">
      <c r="V680" s="6"/>
      <c r="W680" s="6"/>
      <c r="X680" s="6"/>
      <c r="Y680" s="6"/>
    </row>
    <row r="681" spans="22:25" ht="15.75" customHeight="1">
      <c r="V681" s="6"/>
      <c r="W681" s="6"/>
      <c r="X681" s="6"/>
      <c r="Y681" s="6"/>
    </row>
    <row r="682" spans="22:25" ht="15.75" customHeight="1">
      <c r="V682" s="6"/>
      <c r="W682" s="6"/>
      <c r="X682" s="6"/>
      <c r="Y682" s="6"/>
    </row>
    <row r="683" spans="22:25" ht="15.75" customHeight="1">
      <c r="V683" s="6"/>
      <c r="W683" s="6"/>
      <c r="X683" s="6"/>
      <c r="Y683" s="6"/>
    </row>
    <row r="684" spans="22:25" ht="15.75" customHeight="1">
      <c r="V684" s="6"/>
      <c r="W684" s="6"/>
      <c r="X684" s="6"/>
      <c r="Y684" s="6"/>
    </row>
    <row r="685" spans="22:25" ht="15.75" customHeight="1">
      <c r="V685" s="6"/>
      <c r="W685" s="6"/>
      <c r="X685" s="6"/>
      <c r="Y685" s="6"/>
    </row>
    <row r="686" spans="22:25" ht="15.75" customHeight="1">
      <c r="V686" s="6"/>
      <c r="W686" s="6"/>
      <c r="X686" s="6"/>
      <c r="Y686" s="6"/>
    </row>
    <row r="687" spans="22:25" ht="15.75" customHeight="1">
      <c r="V687" s="6"/>
      <c r="W687" s="6"/>
      <c r="X687" s="6"/>
      <c r="Y687" s="6"/>
    </row>
    <row r="688" spans="22:25" ht="15.75" customHeight="1">
      <c r="V688" s="6"/>
      <c r="W688" s="6"/>
      <c r="X688" s="6"/>
      <c r="Y688" s="6"/>
    </row>
    <row r="689" spans="22:25" ht="15.75" customHeight="1">
      <c r="V689" s="6"/>
      <c r="W689" s="6"/>
      <c r="X689" s="6"/>
      <c r="Y689" s="6"/>
    </row>
    <row r="690" spans="22:25" ht="15.75" customHeight="1">
      <c r="V690" s="6"/>
      <c r="W690" s="6"/>
      <c r="X690" s="6"/>
      <c r="Y690" s="6"/>
    </row>
    <row r="691" spans="22:25" ht="15.75" customHeight="1">
      <c r="V691" s="6"/>
      <c r="W691" s="6"/>
      <c r="X691" s="6"/>
      <c r="Y691" s="6"/>
    </row>
    <row r="692" spans="22:25" ht="15.75" customHeight="1">
      <c r="V692" s="6"/>
      <c r="W692" s="6"/>
      <c r="X692" s="6"/>
      <c r="Y692" s="6"/>
    </row>
    <row r="693" spans="22:25" ht="15.75" customHeight="1">
      <c r="V693" s="6"/>
      <c r="W693" s="6"/>
      <c r="X693" s="6"/>
      <c r="Y693" s="6"/>
    </row>
    <row r="694" spans="22:25" ht="15.75" customHeight="1">
      <c r="V694" s="6"/>
      <c r="W694" s="6"/>
      <c r="X694" s="6"/>
      <c r="Y694" s="6"/>
    </row>
    <row r="695" spans="22:25" ht="15.75" customHeight="1">
      <c r="V695" s="6"/>
      <c r="W695" s="6"/>
      <c r="X695" s="6"/>
      <c r="Y695" s="6"/>
    </row>
    <row r="696" spans="22:25" ht="15.75" customHeight="1">
      <c r="V696" s="6"/>
      <c r="W696" s="6"/>
      <c r="X696" s="6"/>
      <c r="Y696" s="6"/>
    </row>
    <row r="697" spans="22:25" ht="15.75" customHeight="1">
      <c r="V697" s="6"/>
      <c r="W697" s="6"/>
      <c r="X697" s="6"/>
      <c r="Y697" s="6"/>
    </row>
    <row r="698" spans="22:25" ht="15.75" customHeight="1">
      <c r="V698" s="6"/>
      <c r="W698" s="6"/>
      <c r="X698" s="6"/>
      <c r="Y698" s="6"/>
    </row>
    <row r="699" spans="22:25" ht="15.75" customHeight="1">
      <c r="V699" s="6"/>
      <c r="W699" s="6"/>
      <c r="X699" s="6"/>
      <c r="Y699" s="6"/>
    </row>
    <row r="700" spans="22:25" ht="15.75" customHeight="1">
      <c r="V700" s="6"/>
      <c r="W700" s="6"/>
      <c r="X700" s="6"/>
      <c r="Y700" s="6"/>
    </row>
    <row r="701" spans="22:25" ht="15.75" customHeight="1">
      <c r="V701" s="6"/>
      <c r="W701" s="6"/>
      <c r="X701" s="6"/>
      <c r="Y701" s="6"/>
    </row>
    <row r="702" spans="22:25" ht="15.75" customHeight="1">
      <c r="V702" s="6"/>
      <c r="W702" s="6"/>
      <c r="X702" s="6"/>
      <c r="Y702" s="6"/>
    </row>
    <row r="703" spans="22:25" ht="15.75" customHeight="1">
      <c r="V703" s="6"/>
      <c r="W703" s="6"/>
      <c r="X703" s="6"/>
      <c r="Y703" s="6"/>
    </row>
    <row r="704" spans="22:25" ht="15.75" customHeight="1">
      <c r="V704" s="6"/>
      <c r="W704" s="6"/>
      <c r="X704" s="6"/>
      <c r="Y704" s="6"/>
    </row>
    <row r="705" spans="22:25" ht="15.75" customHeight="1">
      <c r="V705" s="6"/>
      <c r="W705" s="6"/>
      <c r="X705" s="6"/>
      <c r="Y705" s="6"/>
    </row>
    <row r="706" spans="22:25" ht="15.75" customHeight="1">
      <c r="V706" s="6"/>
      <c r="W706" s="6"/>
      <c r="X706" s="6"/>
      <c r="Y706" s="6"/>
    </row>
    <row r="707" spans="22:25" ht="15.75" customHeight="1">
      <c r="V707" s="6"/>
      <c r="W707" s="6"/>
      <c r="X707" s="6"/>
      <c r="Y707" s="6"/>
    </row>
    <row r="708" spans="22:25" ht="15.75" customHeight="1">
      <c r="V708" s="6"/>
      <c r="W708" s="6"/>
      <c r="X708" s="6"/>
      <c r="Y708" s="6"/>
    </row>
    <row r="709" spans="22:25" ht="15.75" customHeight="1">
      <c r="V709" s="6"/>
      <c r="W709" s="6"/>
      <c r="X709" s="6"/>
      <c r="Y709" s="6"/>
    </row>
    <row r="710" spans="22:25" ht="15.75" customHeight="1">
      <c r="V710" s="6"/>
      <c r="W710" s="6"/>
      <c r="X710" s="6"/>
      <c r="Y710" s="6"/>
    </row>
    <row r="711" spans="22:25" ht="15.75" customHeight="1">
      <c r="V711" s="6"/>
      <c r="W711" s="6"/>
      <c r="X711" s="6"/>
      <c r="Y711" s="6"/>
    </row>
    <row r="712" spans="22:25" ht="15.75" customHeight="1">
      <c r="V712" s="6"/>
      <c r="W712" s="6"/>
      <c r="X712" s="6"/>
      <c r="Y712" s="6"/>
    </row>
    <row r="713" spans="22:25" ht="15.75" customHeight="1">
      <c r="V713" s="6"/>
      <c r="W713" s="6"/>
      <c r="X713" s="6"/>
      <c r="Y713" s="6"/>
    </row>
    <row r="714" spans="22:25" ht="15.75" customHeight="1">
      <c r="V714" s="6"/>
      <c r="W714" s="6"/>
      <c r="X714" s="6"/>
      <c r="Y714" s="6"/>
    </row>
    <row r="715" spans="22:25" ht="15.75" customHeight="1">
      <c r="V715" s="6"/>
      <c r="W715" s="6"/>
      <c r="X715" s="6"/>
      <c r="Y715" s="6"/>
    </row>
    <row r="716" spans="22:25" ht="15.75" customHeight="1">
      <c r="V716" s="6"/>
      <c r="W716" s="6"/>
      <c r="X716" s="6"/>
      <c r="Y716" s="6"/>
    </row>
    <row r="717" spans="22:25" ht="15.75" customHeight="1">
      <c r="V717" s="6"/>
      <c r="W717" s="6"/>
      <c r="X717" s="6"/>
      <c r="Y717" s="6"/>
    </row>
    <row r="718" spans="22:25" ht="15.75" customHeight="1">
      <c r="V718" s="6"/>
      <c r="W718" s="6"/>
      <c r="X718" s="6"/>
      <c r="Y718" s="6"/>
    </row>
    <row r="719" spans="22:25" ht="15.75" customHeight="1">
      <c r="V719" s="6"/>
      <c r="W719" s="6"/>
      <c r="X719" s="6"/>
      <c r="Y719" s="6"/>
    </row>
    <row r="720" spans="22:25" ht="15.75" customHeight="1">
      <c r="V720" s="6"/>
      <c r="W720" s="6"/>
      <c r="X720" s="6"/>
      <c r="Y720" s="6"/>
    </row>
    <row r="721" spans="22:25" ht="15.75" customHeight="1">
      <c r="V721" s="6"/>
      <c r="W721" s="6"/>
      <c r="X721" s="6"/>
      <c r="Y721" s="6"/>
    </row>
    <row r="722" spans="22:25" ht="15.75" customHeight="1">
      <c r="V722" s="6"/>
      <c r="W722" s="6"/>
      <c r="X722" s="6"/>
      <c r="Y722" s="6"/>
    </row>
    <row r="723" spans="22:25" ht="15.75" customHeight="1">
      <c r="V723" s="6"/>
      <c r="W723" s="6"/>
      <c r="X723" s="6"/>
      <c r="Y723" s="6"/>
    </row>
    <row r="724" spans="22:25" ht="15.75" customHeight="1">
      <c r="V724" s="6"/>
      <c r="W724" s="6"/>
      <c r="X724" s="6"/>
      <c r="Y724" s="6"/>
    </row>
    <row r="725" spans="22:25" ht="15.75" customHeight="1">
      <c r="V725" s="6"/>
      <c r="W725" s="6"/>
      <c r="X725" s="6"/>
      <c r="Y725" s="6"/>
    </row>
    <row r="726" spans="22:25" ht="15.75" customHeight="1">
      <c r="V726" s="6"/>
      <c r="W726" s="6"/>
      <c r="X726" s="6"/>
      <c r="Y726" s="6"/>
    </row>
    <row r="727" spans="22:25" ht="15.75" customHeight="1">
      <c r="V727" s="6"/>
      <c r="W727" s="6"/>
      <c r="X727" s="6"/>
      <c r="Y727" s="6"/>
    </row>
    <row r="728" spans="22:25" ht="15.75" customHeight="1">
      <c r="V728" s="6"/>
      <c r="W728" s="6"/>
      <c r="X728" s="6"/>
      <c r="Y728" s="6"/>
    </row>
    <row r="729" spans="22:25" ht="15.75" customHeight="1">
      <c r="V729" s="6"/>
      <c r="W729" s="6"/>
      <c r="X729" s="6"/>
      <c r="Y729" s="6"/>
    </row>
    <row r="730" spans="22:25" ht="15.75" customHeight="1">
      <c r="V730" s="6"/>
      <c r="W730" s="6"/>
      <c r="X730" s="6"/>
      <c r="Y730" s="6"/>
    </row>
    <row r="731" spans="22:25" ht="15.75" customHeight="1">
      <c r="V731" s="6"/>
      <c r="W731" s="6"/>
      <c r="X731" s="6"/>
      <c r="Y731" s="6"/>
    </row>
    <row r="732" spans="22:25" ht="15.75" customHeight="1">
      <c r="V732" s="6"/>
      <c r="W732" s="6"/>
      <c r="X732" s="6"/>
      <c r="Y732" s="6"/>
    </row>
    <row r="733" spans="22:25" ht="15.75" customHeight="1">
      <c r="V733" s="6"/>
      <c r="W733" s="6"/>
      <c r="X733" s="6"/>
      <c r="Y733" s="6"/>
    </row>
    <row r="734" spans="22:25" ht="15.75" customHeight="1">
      <c r="V734" s="6"/>
      <c r="W734" s="6"/>
      <c r="X734" s="6"/>
      <c r="Y734" s="6"/>
    </row>
    <row r="735" spans="22:25" ht="15.75" customHeight="1">
      <c r="V735" s="6"/>
      <c r="W735" s="6"/>
      <c r="X735" s="6"/>
      <c r="Y735" s="6"/>
    </row>
    <row r="736" spans="22:25" ht="15.75" customHeight="1">
      <c r="V736" s="6"/>
      <c r="W736" s="6"/>
      <c r="X736" s="6"/>
      <c r="Y736" s="6"/>
    </row>
    <row r="737" spans="22:25" ht="15.75" customHeight="1">
      <c r="V737" s="6"/>
      <c r="W737" s="6"/>
      <c r="X737" s="6"/>
      <c r="Y737" s="6"/>
    </row>
    <row r="738" spans="22:25" ht="15.75" customHeight="1">
      <c r="V738" s="6"/>
      <c r="W738" s="6"/>
      <c r="X738" s="6"/>
      <c r="Y738" s="6"/>
    </row>
    <row r="739" spans="22:25" ht="15.75" customHeight="1">
      <c r="V739" s="6"/>
      <c r="W739" s="6"/>
      <c r="X739" s="6"/>
      <c r="Y739" s="6"/>
    </row>
    <row r="740" spans="22:25" ht="15.75" customHeight="1">
      <c r="V740" s="6"/>
      <c r="W740" s="6"/>
      <c r="X740" s="6"/>
      <c r="Y740" s="6"/>
    </row>
    <row r="741" spans="22:25" ht="15.75" customHeight="1">
      <c r="V741" s="6"/>
      <c r="W741" s="6"/>
      <c r="X741" s="6"/>
      <c r="Y741" s="6"/>
    </row>
    <row r="742" spans="22:25" ht="15.75" customHeight="1">
      <c r="V742" s="6"/>
      <c r="W742" s="6"/>
      <c r="X742" s="6"/>
      <c r="Y742" s="6"/>
    </row>
    <row r="743" spans="22:25" ht="15.75" customHeight="1">
      <c r="V743" s="6"/>
      <c r="W743" s="6"/>
      <c r="X743" s="6"/>
      <c r="Y743" s="6"/>
    </row>
    <row r="744" spans="22:25" ht="15.75" customHeight="1">
      <c r="V744" s="6"/>
      <c r="W744" s="6"/>
      <c r="X744" s="6"/>
      <c r="Y744" s="6"/>
    </row>
    <row r="745" spans="22:25" ht="15.75" customHeight="1">
      <c r="V745" s="6"/>
      <c r="W745" s="6"/>
      <c r="X745" s="6"/>
      <c r="Y745" s="6"/>
    </row>
    <row r="746" spans="22:25" ht="15.75" customHeight="1">
      <c r="V746" s="6"/>
      <c r="W746" s="6"/>
      <c r="X746" s="6"/>
      <c r="Y746" s="6"/>
    </row>
    <row r="747" spans="22:25" ht="15.75" customHeight="1">
      <c r="V747" s="6"/>
      <c r="W747" s="6"/>
      <c r="X747" s="6"/>
      <c r="Y747" s="6"/>
    </row>
    <row r="748" spans="22:25" ht="15.75" customHeight="1">
      <c r="V748" s="6"/>
      <c r="W748" s="6"/>
      <c r="X748" s="6"/>
      <c r="Y748" s="6"/>
    </row>
    <row r="749" spans="22:25" ht="15.75" customHeight="1">
      <c r="V749" s="6"/>
      <c r="W749" s="6"/>
      <c r="X749" s="6"/>
      <c r="Y749" s="6"/>
    </row>
    <row r="750" spans="22:25" ht="15.75" customHeight="1">
      <c r="V750" s="6"/>
      <c r="W750" s="6"/>
      <c r="X750" s="6"/>
      <c r="Y750" s="6"/>
    </row>
    <row r="751" spans="22:25" ht="15.75" customHeight="1">
      <c r="V751" s="6"/>
      <c r="W751" s="6"/>
      <c r="X751" s="6"/>
      <c r="Y751" s="6"/>
    </row>
    <row r="752" spans="22:25" ht="15.75" customHeight="1">
      <c r="V752" s="6"/>
      <c r="W752" s="6"/>
      <c r="X752" s="6"/>
      <c r="Y752" s="6"/>
    </row>
    <row r="753" spans="22:25" ht="15.75" customHeight="1">
      <c r="V753" s="6"/>
      <c r="W753" s="6"/>
      <c r="X753" s="6"/>
      <c r="Y753" s="6"/>
    </row>
    <row r="754" spans="22:25" ht="15.75" customHeight="1">
      <c r="V754" s="6"/>
      <c r="W754" s="6"/>
      <c r="X754" s="6"/>
      <c r="Y754" s="6"/>
    </row>
    <row r="755" spans="22:25" ht="15.75" customHeight="1">
      <c r="V755" s="6"/>
      <c r="W755" s="6"/>
      <c r="X755" s="6"/>
      <c r="Y755" s="6"/>
    </row>
    <row r="756" spans="22:25" ht="15.75" customHeight="1">
      <c r="V756" s="6"/>
      <c r="W756" s="6"/>
      <c r="X756" s="6"/>
      <c r="Y756" s="6"/>
    </row>
    <row r="757" spans="22:25" ht="15.75" customHeight="1">
      <c r="V757" s="6"/>
      <c r="W757" s="6"/>
      <c r="X757" s="6"/>
      <c r="Y757" s="6"/>
    </row>
    <row r="758" spans="22:25" ht="15.75" customHeight="1">
      <c r="V758" s="6"/>
      <c r="W758" s="6"/>
      <c r="X758" s="6"/>
      <c r="Y758" s="6"/>
    </row>
    <row r="759" spans="22:25" ht="15.75" customHeight="1">
      <c r="V759" s="6"/>
      <c r="W759" s="6"/>
      <c r="X759" s="6"/>
      <c r="Y759" s="6"/>
    </row>
    <row r="760" spans="22:25" ht="15.75" customHeight="1">
      <c r="V760" s="6"/>
      <c r="W760" s="6"/>
      <c r="X760" s="6"/>
      <c r="Y760" s="6"/>
    </row>
    <row r="761" spans="22:25" ht="15.75" customHeight="1">
      <c r="V761" s="6"/>
      <c r="W761" s="6"/>
      <c r="X761" s="6"/>
      <c r="Y761" s="6"/>
    </row>
    <row r="762" spans="22:25" ht="15.75" customHeight="1">
      <c r="V762" s="6"/>
      <c r="W762" s="6"/>
      <c r="X762" s="6"/>
      <c r="Y762" s="6"/>
    </row>
    <row r="763" spans="22:25" ht="15.75" customHeight="1">
      <c r="V763" s="6"/>
      <c r="W763" s="6"/>
      <c r="X763" s="6"/>
      <c r="Y763" s="6"/>
    </row>
    <row r="764" spans="22:25" ht="15.75" customHeight="1">
      <c r="V764" s="6"/>
      <c r="W764" s="6"/>
      <c r="X764" s="6"/>
      <c r="Y764" s="6"/>
    </row>
    <row r="765" spans="22:25" ht="15.75" customHeight="1">
      <c r="V765" s="6"/>
      <c r="W765" s="6"/>
      <c r="X765" s="6"/>
      <c r="Y765" s="6"/>
    </row>
    <row r="766" spans="22:25" ht="15.75" customHeight="1">
      <c r="V766" s="6"/>
      <c r="W766" s="6"/>
      <c r="X766" s="6"/>
      <c r="Y766" s="6"/>
    </row>
    <row r="767" spans="22:25" ht="15.75" customHeight="1">
      <c r="V767" s="6"/>
      <c r="W767" s="6"/>
      <c r="X767" s="6"/>
      <c r="Y767" s="6"/>
    </row>
    <row r="768" spans="22:25" ht="15.75" customHeight="1">
      <c r="V768" s="6"/>
      <c r="W768" s="6"/>
      <c r="X768" s="6"/>
      <c r="Y768" s="6"/>
    </row>
    <row r="769" spans="22:25" ht="15.75" customHeight="1">
      <c r="V769" s="6"/>
      <c r="W769" s="6"/>
      <c r="X769" s="6"/>
      <c r="Y769" s="6"/>
    </row>
    <row r="770" spans="22:25" ht="15.75" customHeight="1">
      <c r="V770" s="6"/>
      <c r="W770" s="6"/>
      <c r="X770" s="6"/>
      <c r="Y770" s="6"/>
    </row>
    <row r="771" spans="22:25" ht="15.75" customHeight="1">
      <c r="V771" s="6"/>
      <c r="W771" s="6"/>
      <c r="X771" s="6"/>
      <c r="Y771" s="6"/>
    </row>
    <row r="772" spans="22:25" ht="15.75" customHeight="1">
      <c r="V772" s="6"/>
      <c r="W772" s="6"/>
      <c r="X772" s="6"/>
      <c r="Y772" s="6"/>
    </row>
    <row r="773" spans="22:25" ht="15.75" customHeight="1">
      <c r="V773" s="6"/>
      <c r="W773" s="6"/>
      <c r="X773" s="6"/>
      <c r="Y773" s="6"/>
    </row>
    <row r="774" spans="22:25" ht="15.75" customHeight="1">
      <c r="V774" s="6"/>
      <c r="W774" s="6"/>
      <c r="X774" s="6"/>
      <c r="Y774" s="6"/>
    </row>
    <row r="775" spans="22:25" ht="15.75" customHeight="1">
      <c r="V775" s="6"/>
      <c r="W775" s="6"/>
      <c r="X775" s="6"/>
      <c r="Y775" s="6"/>
    </row>
    <row r="776" spans="22:25" ht="15.75" customHeight="1">
      <c r="V776" s="6"/>
      <c r="W776" s="6"/>
      <c r="X776" s="6"/>
      <c r="Y776" s="6"/>
    </row>
    <row r="777" spans="22:25" ht="15.75" customHeight="1">
      <c r="V777" s="6"/>
      <c r="W777" s="6"/>
      <c r="X777" s="6"/>
      <c r="Y777" s="6"/>
    </row>
    <row r="778" spans="22:25" ht="15.75" customHeight="1">
      <c r="V778" s="6"/>
      <c r="W778" s="6"/>
      <c r="X778" s="6"/>
      <c r="Y778" s="6"/>
    </row>
    <row r="779" spans="22:25" ht="15.75" customHeight="1">
      <c r="V779" s="6"/>
      <c r="W779" s="6"/>
      <c r="X779" s="6"/>
      <c r="Y779" s="6"/>
    </row>
    <row r="780" spans="22:25" ht="15.75" customHeight="1">
      <c r="V780" s="6"/>
      <c r="W780" s="6"/>
      <c r="X780" s="6"/>
      <c r="Y780" s="6"/>
    </row>
    <row r="781" spans="22:25" ht="15.75" customHeight="1">
      <c r="V781" s="6"/>
      <c r="W781" s="6"/>
      <c r="X781" s="6"/>
      <c r="Y781" s="6"/>
    </row>
    <row r="782" spans="22:25" ht="15.75" customHeight="1">
      <c r="V782" s="6"/>
      <c r="W782" s="6"/>
      <c r="X782" s="6"/>
      <c r="Y782" s="6"/>
    </row>
    <row r="783" spans="22:25" ht="15.75" customHeight="1">
      <c r="V783" s="6"/>
      <c r="W783" s="6"/>
      <c r="X783" s="6"/>
      <c r="Y783" s="6"/>
    </row>
    <row r="784" spans="22:25" ht="15.75" customHeight="1">
      <c r="V784" s="6"/>
      <c r="W784" s="6"/>
      <c r="X784" s="6"/>
      <c r="Y784" s="6"/>
    </row>
    <row r="785" spans="22:25" ht="15.75" customHeight="1">
      <c r="V785" s="6"/>
      <c r="W785" s="6"/>
      <c r="X785" s="6"/>
      <c r="Y785" s="6"/>
    </row>
    <row r="786" spans="22:25" ht="15.75" customHeight="1">
      <c r="V786" s="6"/>
      <c r="W786" s="6"/>
      <c r="X786" s="6"/>
      <c r="Y786" s="6"/>
    </row>
    <row r="787" spans="22:25" ht="15.75" customHeight="1">
      <c r="V787" s="6"/>
      <c r="W787" s="6"/>
      <c r="X787" s="6"/>
      <c r="Y787" s="6"/>
    </row>
    <row r="788" spans="22:25" ht="15.75" customHeight="1">
      <c r="V788" s="6"/>
      <c r="W788" s="6"/>
      <c r="X788" s="6"/>
      <c r="Y788" s="6"/>
    </row>
    <row r="789" spans="22:25" ht="15.75" customHeight="1">
      <c r="V789" s="6"/>
      <c r="W789" s="6"/>
      <c r="X789" s="6"/>
      <c r="Y789" s="6"/>
    </row>
    <row r="790" spans="22:25" ht="15.75" customHeight="1">
      <c r="V790" s="6"/>
      <c r="W790" s="6"/>
      <c r="X790" s="6"/>
      <c r="Y790" s="6"/>
    </row>
    <row r="791" spans="22:25" ht="15.75" customHeight="1">
      <c r="V791" s="6"/>
      <c r="W791" s="6"/>
      <c r="X791" s="6"/>
      <c r="Y791" s="6"/>
    </row>
    <row r="792" spans="22:25" ht="15.75" customHeight="1">
      <c r="V792" s="6"/>
      <c r="W792" s="6"/>
      <c r="X792" s="6"/>
      <c r="Y792" s="6"/>
    </row>
    <row r="793" spans="22:25" ht="15.75" customHeight="1">
      <c r="V793" s="6"/>
      <c r="W793" s="6"/>
      <c r="X793" s="6"/>
      <c r="Y793" s="6"/>
    </row>
    <row r="794" spans="22:25" ht="15.75" customHeight="1">
      <c r="V794" s="6"/>
      <c r="W794" s="6"/>
      <c r="X794" s="6"/>
      <c r="Y794" s="6"/>
    </row>
    <row r="795" spans="22:25" ht="15.75" customHeight="1">
      <c r="V795" s="6"/>
      <c r="W795" s="6"/>
      <c r="X795" s="6"/>
      <c r="Y795" s="6"/>
    </row>
    <row r="796" spans="22:25" ht="15.75" customHeight="1">
      <c r="V796" s="6"/>
      <c r="W796" s="6"/>
      <c r="X796" s="6"/>
      <c r="Y796" s="6"/>
    </row>
    <row r="797" spans="22:25" ht="15.75" customHeight="1">
      <c r="V797" s="6"/>
      <c r="W797" s="6"/>
      <c r="X797" s="6"/>
      <c r="Y797" s="6"/>
    </row>
    <row r="798" spans="22:25" ht="15.75" customHeight="1">
      <c r="V798" s="6"/>
      <c r="W798" s="6"/>
      <c r="X798" s="6"/>
      <c r="Y798" s="6"/>
    </row>
    <row r="799" spans="22:25" ht="15.75" customHeight="1">
      <c r="V799" s="6"/>
      <c r="W799" s="6"/>
      <c r="X799" s="6"/>
      <c r="Y799" s="6"/>
    </row>
    <row r="800" spans="22:25" ht="15.75" customHeight="1">
      <c r="V800" s="6"/>
      <c r="W800" s="6"/>
      <c r="X800" s="6"/>
      <c r="Y800" s="6"/>
    </row>
    <row r="801" spans="22:25" ht="15.75" customHeight="1">
      <c r="V801" s="6"/>
      <c r="W801" s="6"/>
      <c r="X801" s="6"/>
      <c r="Y801" s="6"/>
    </row>
    <row r="802" spans="22:25" ht="15.75" customHeight="1">
      <c r="V802" s="6"/>
      <c r="W802" s="6"/>
      <c r="X802" s="6"/>
      <c r="Y802" s="6"/>
    </row>
    <row r="803" spans="22:25" ht="15.75" customHeight="1">
      <c r="V803" s="6"/>
      <c r="W803" s="6"/>
      <c r="X803" s="6"/>
      <c r="Y803" s="6"/>
    </row>
    <row r="804" spans="22:25" ht="15.75" customHeight="1">
      <c r="V804" s="6"/>
      <c r="W804" s="6"/>
      <c r="X804" s="6"/>
      <c r="Y804" s="6"/>
    </row>
    <row r="805" spans="22:25" ht="15.75" customHeight="1">
      <c r="V805" s="6"/>
      <c r="W805" s="6"/>
      <c r="X805" s="6"/>
      <c r="Y805" s="6"/>
    </row>
    <row r="806" spans="22:25" ht="15.75" customHeight="1">
      <c r="V806" s="6"/>
      <c r="W806" s="6"/>
      <c r="X806" s="6"/>
      <c r="Y806" s="6"/>
    </row>
    <row r="807" spans="22:25" ht="15.75" customHeight="1">
      <c r="V807" s="6"/>
      <c r="W807" s="6"/>
      <c r="X807" s="6"/>
      <c r="Y807" s="6"/>
    </row>
    <row r="808" spans="22:25" ht="15.75" customHeight="1">
      <c r="V808" s="6"/>
      <c r="W808" s="6"/>
      <c r="X808" s="6"/>
      <c r="Y808" s="6"/>
    </row>
    <row r="809" spans="22:25" ht="15.75" customHeight="1">
      <c r="V809" s="6"/>
      <c r="W809" s="6"/>
      <c r="X809" s="6"/>
      <c r="Y809" s="6"/>
    </row>
    <row r="810" spans="22:25" ht="15.75" customHeight="1">
      <c r="V810" s="6"/>
      <c r="W810" s="6"/>
      <c r="X810" s="6"/>
      <c r="Y810" s="6"/>
    </row>
    <row r="811" spans="22:25" ht="15.75" customHeight="1">
      <c r="V811" s="6"/>
      <c r="W811" s="6"/>
      <c r="X811" s="6"/>
      <c r="Y811" s="6"/>
    </row>
    <row r="812" spans="22:25" ht="15.75" customHeight="1">
      <c r="V812" s="6"/>
      <c r="W812" s="6"/>
      <c r="X812" s="6"/>
      <c r="Y812" s="6"/>
    </row>
    <row r="813" spans="22:25" ht="15.75" customHeight="1">
      <c r="V813" s="6"/>
      <c r="W813" s="6"/>
      <c r="X813" s="6"/>
      <c r="Y813" s="6"/>
    </row>
    <row r="814" spans="22:25" ht="15.75" customHeight="1">
      <c r="V814" s="6"/>
      <c r="W814" s="6"/>
      <c r="X814" s="6"/>
      <c r="Y814" s="6"/>
    </row>
    <row r="815" spans="22:25" ht="15.75" customHeight="1">
      <c r="V815" s="6"/>
      <c r="W815" s="6"/>
      <c r="X815" s="6"/>
      <c r="Y815" s="6"/>
    </row>
    <row r="816" spans="22:25" ht="15.75" customHeight="1">
      <c r="V816" s="6"/>
      <c r="W816" s="6"/>
      <c r="X816" s="6"/>
      <c r="Y816" s="6"/>
    </row>
    <row r="817" spans="22:25" ht="15.75" customHeight="1">
      <c r="V817" s="6"/>
      <c r="W817" s="6"/>
      <c r="X817" s="6"/>
      <c r="Y817" s="6"/>
    </row>
    <row r="818" spans="22:25" ht="15.75" customHeight="1">
      <c r="V818" s="6"/>
      <c r="W818" s="6"/>
      <c r="X818" s="6"/>
      <c r="Y818" s="6"/>
    </row>
    <row r="819" spans="22:25" ht="15.75" customHeight="1">
      <c r="V819" s="6"/>
      <c r="W819" s="6"/>
      <c r="X819" s="6"/>
      <c r="Y819" s="6"/>
    </row>
    <row r="820" spans="22:25" ht="15.75" customHeight="1">
      <c r="V820" s="6"/>
      <c r="W820" s="6"/>
      <c r="X820" s="6"/>
      <c r="Y820" s="6"/>
    </row>
    <row r="821" spans="22:25" ht="15.75" customHeight="1">
      <c r="V821" s="6"/>
      <c r="W821" s="6"/>
      <c r="X821" s="6"/>
      <c r="Y821" s="6"/>
    </row>
    <row r="822" spans="22:25" ht="15.75" customHeight="1">
      <c r="V822" s="6"/>
      <c r="W822" s="6"/>
      <c r="X822" s="6"/>
      <c r="Y822" s="6"/>
    </row>
    <row r="823" spans="22:25" ht="15.75" customHeight="1">
      <c r="V823" s="6"/>
      <c r="W823" s="6"/>
      <c r="X823" s="6"/>
      <c r="Y823" s="6"/>
    </row>
    <row r="824" spans="22:25" ht="15.75" customHeight="1">
      <c r="V824" s="6"/>
      <c r="W824" s="6"/>
      <c r="X824" s="6"/>
      <c r="Y824" s="6"/>
    </row>
    <row r="825" spans="22:25" ht="15.75" customHeight="1">
      <c r="V825" s="6"/>
      <c r="W825" s="6"/>
      <c r="X825" s="6"/>
      <c r="Y825" s="6"/>
    </row>
    <row r="826" spans="22:25" ht="15.75" customHeight="1">
      <c r="V826" s="6"/>
      <c r="W826" s="6"/>
      <c r="X826" s="6"/>
      <c r="Y826" s="6"/>
    </row>
    <row r="827" spans="22:25" ht="15.75" customHeight="1">
      <c r="V827" s="6"/>
      <c r="W827" s="6"/>
      <c r="X827" s="6"/>
      <c r="Y827" s="6"/>
    </row>
    <row r="828" spans="22:25" ht="15.75" customHeight="1">
      <c r="V828" s="6"/>
      <c r="W828" s="6"/>
      <c r="X828" s="6"/>
      <c r="Y828" s="6"/>
    </row>
    <row r="829" spans="22:25" ht="15.75" customHeight="1">
      <c r="V829" s="6"/>
      <c r="W829" s="6"/>
      <c r="X829" s="6"/>
      <c r="Y829" s="6"/>
    </row>
    <row r="830" spans="22:25" ht="15.75" customHeight="1">
      <c r="V830" s="6"/>
      <c r="W830" s="6"/>
      <c r="X830" s="6"/>
      <c r="Y830" s="6"/>
    </row>
    <row r="831" spans="22:25" ht="15.75" customHeight="1">
      <c r="V831" s="6"/>
      <c r="W831" s="6"/>
      <c r="X831" s="6"/>
      <c r="Y831" s="6"/>
    </row>
    <row r="832" spans="22:25" ht="15.75" customHeight="1">
      <c r="V832" s="6"/>
      <c r="W832" s="6"/>
      <c r="X832" s="6"/>
      <c r="Y832" s="6"/>
    </row>
    <row r="833" spans="22:25" ht="15.75" customHeight="1">
      <c r="V833" s="6"/>
      <c r="W833" s="6"/>
      <c r="X833" s="6"/>
      <c r="Y833" s="6"/>
    </row>
    <row r="834" spans="22:25" ht="15.75" customHeight="1">
      <c r="V834" s="6"/>
      <c r="W834" s="6"/>
      <c r="X834" s="6"/>
      <c r="Y834" s="6"/>
    </row>
    <row r="835" spans="22:25" ht="15.75" customHeight="1">
      <c r="V835" s="6"/>
      <c r="W835" s="6"/>
      <c r="X835" s="6"/>
      <c r="Y835" s="6"/>
    </row>
    <row r="836" spans="22:25" ht="15.75" customHeight="1">
      <c r="V836" s="6"/>
      <c r="W836" s="6"/>
      <c r="X836" s="6"/>
      <c r="Y836" s="6"/>
    </row>
    <row r="837" spans="22:25" ht="15.75" customHeight="1">
      <c r="V837" s="6"/>
      <c r="W837" s="6"/>
      <c r="X837" s="6"/>
      <c r="Y837" s="6"/>
    </row>
    <row r="838" spans="22:25" ht="15.75" customHeight="1">
      <c r="V838" s="6"/>
      <c r="W838" s="6"/>
      <c r="X838" s="6"/>
      <c r="Y838" s="6"/>
    </row>
    <row r="839" spans="22:25" ht="15.75" customHeight="1">
      <c r="V839" s="6"/>
      <c r="W839" s="6"/>
      <c r="X839" s="6"/>
      <c r="Y839" s="6"/>
    </row>
    <row r="840" spans="22:25" ht="15.75" customHeight="1">
      <c r="V840" s="6"/>
      <c r="W840" s="6"/>
      <c r="X840" s="6"/>
      <c r="Y840" s="6"/>
    </row>
    <row r="841" spans="22:25" ht="15.75" customHeight="1">
      <c r="V841" s="6"/>
      <c r="W841" s="6"/>
      <c r="X841" s="6"/>
      <c r="Y841" s="6"/>
    </row>
    <row r="842" spans="22:25" ht="15.75" customHeight="1">
      <c r="V842" s="6"/>
      <c r="W842" s="6"/>
      <c r="X842" s="6"/>
      <c r="Y842" s="6"/>
    </row>
    <row r="843" spans="22:25" ht="15.75" customHeight="1">
      <c r="V843" s="6"/>
      <c r="W843" s="6"/>
      <c r="X843" s="6"/>
      <c r="Y843" s="6"/>
    </row>
    <row r="844" spans="22:25" ht="15.75" customHeight="1">
      <c r="V844" s="6"/>
      <c r="W844" s="6"/>
      <c r="X844" s="6"/>
      <c r="Y844" s="6"/>
    </row>
    <row r="845" spans="22:25" ht="15.75" customHeight="1">
      <c r="V845" s="6"/>
      <c r="W845" s="6"/>
      <c r="X845" s="6"/>
      <c r="Y845" s="6"/>
    </row>
    <row r="846" spans="22:25" ht="15.75" customHeight="1">
      <c r="V846" s="6"/>
      <c r="W846" s="6"/>
      <c r="X846" s="6"/>
      <c r="Y846" s="6"/>
    </row>
    <row r="847" spans="22:25" ht="15.75" customHeight="1">
      <c r="V847" s="6"/>
      <c r="W847" s="6"/>
      <c r="X847" s="6"/>
      <c r="Y847" s="6"/>
    </row>
    <row r="848" spans="22:25" ht="15.75" customHeight="1">
      <c r="V848" s="6"/>
      <c r="W848" s="6"/>
      <c r="X848" s="6"/>
      <c r="Y848" s="6"/>
    </row>
    <row r="849" spans="22:25" ht="15.75" customHeight="1">
      <c r="V849" s="6"/>
      <c r="W849" s="6"/>
      <c r="X849" s="6"/>
      <c r="Y849" s="6"/>
    </row>
    <row r="850" spans="22:25" ht="15.75" customHeight="1">
      <c r="V850" s="6"/>
      <c r="W850" s="6"/>
      <c r="X850" s="6"/>
      <c r="Y850" s="6"/>
    </row>
    <row r="851" spans="22:25" ht="15.75" customHeight="1">
      <c r="V851" s="6"/>
      <c r="W851" s="6"/>
      <c r="X851" s="6"/>
      <c r="Y851" s="6"/>
    </row>
    <row r="852" spans="22:25" ht="15.75" customHeight="1">
      <c r="V852" s="6"/>
      <c r="W852" s="6"/>
      <c r="X852" s="6"/>
      <c r="Y852" s="6"/>
    </row>
    <row r="853" spans="22:25" ht="15.75" customHeight="1">
      <c r="V853" s="6"/>
      <c r="W853" s="6"/>
      <c r="X853" s="6"/>
      <c r="Y853" s="6"/>
    </row>
    <row r="854" spans="22:25" ht="15.75" customHeight="1">
      <c r="V854" s="6"/>
      <c r="W854" s="6"/>
      <c r="X854" s="6"/>
      <c r="Y854" s="6"/>
    </row>
    <row r="855" spans="22:25" ht="15.75" customHeight="1">
      <c r="V855" s="6"/>
      <c r="W855" s="6"/>
      <c r="X855" s="6"/>
      <c r="Y855" s="6"/>
    </row>
    <row r="856" spans="22:25" ht="15.75" customHeight="1">
      <c r="V856" s="6"/>
      <c r="W856" s="6"/>
      <c r="X856" s="6"/>
      <c r="Y856" s="6"/>
    </row>
    <row r="857" spans="22:25" ht="15.75" customHeight="1">
      <c r="V857" s="6"/>
      <c r="W857" s="6"/>
      <c r="X857" s="6"/>
      <c r="Y857" s="6"/>
    </row>
    <row r="858" spans="22:25" ht="15.75" customHeight="1">
      <c r="V858" s="6"/>
      <c r="W858" s="6"/>
      <c r="X858" s="6"/>
      <c r="Y858" s="6"/>
    </row>
    <row r="859" spans="22:25" ht="15.75" customHeight="1">
      <c r="V859" s="6"/>
      <c r="W859" s="6"/>
      <c r="X859" s="6"/>
      <c r="Y859" s="6"/>
    </row>
    <row r="860" spans="22:25" ht="15.75" customHeight="1">
      <c r="V860" s="6"/>
      <c r="W860" s="6"/>
      <c r="X860" s="6"/>
      <c r="Y860" s="6"/>
    </row>
    <row r="861" spans="22:25" ht="15.75" customHeight="1">
      <c r="V861" s="6"/>
      <c r="W861" s="6"/>
      <c r="X861" s="6"/>
      <c r="Y861" s="6"/>
    </row>
    <row r="862" spans="22:25" ht="15.75" customHeight="1">
      <c r="V862" s="6"/>
      <c r="W862" s="6"/>
      <c r="X862" s="6"/>
      <c r="Y862" s="6"/>
    </row>
    <row r="863" spans="22:25" ht="15.75" customHeight="1">
      <c r="V863" s="6"/>
      <c r="W863" s="6"/>
      <c r="X863" s="6"/>
      <c r="Y863" s="6"/>
    </row>
    <row r="864" spans="22:25" ht="15.75" customHeight="1">
      <c r="V864" s="6"/>
      <c r="W864" s="6"/>
      <c r="X864" s="6"/>
      <c r="Y864" s="6"/>
    </row>
    <row r="865" spans="22:25" ht="15.75" customHeight="1">
      <c r="V865" s="6"/>
      <c r="W865" s="6"/>
      <c r="X865" s="6"/>
      <c r="Y865" s="6"/>
    </row>
    <row r="866" spans="22:25" ht="15.75" customHeight="1">
      <c r="V866" s="6"/>
      <c r="W866" s="6"/>
      <c r="X866" s="6"/>
      <c r="Y866" s="6"/>
    </row>
    <row r="867" spans="22:25" ht="15.75" customHeight="1">
      <c r="V867" s="6"/>
      <c r="W867" s="6"/>
      <c r="X867" s="6"/>
      <c r="Y867" s="6"/>
    </row>
    <row r="868" spans="22:25" ht="15.75" customHeight="1">
      <c r="V868" s="6"/>
      <c r="W868" s="6"/>
      <c r="X868" s="6"/>
      <c r="Y868" s="6"/>
    </row>
    <row r="869" spans="22:25" ht="15.75" customHeight="1">
      <c r="V869" s="6"/>
      <c r="W869" s="6"/>
      <c r="X869" s="6"/>
      <c r="Y869" s="6"/>
    </row>
    <row r="870" spans="22:25" ht="15.75" customHeight="1">
      <c r="V870" s="6"/>
      <c r="W870" s="6"/>
      <c r="X870" s="6"/>
      <c r="Y870" s="6"/>
    </row>
    <row r="871" spans="22:25" ht="15.75" customHeight="1">
      <c r="V871" s="6"/>
      <c r="W871" s="6"/>
      <c r="X871" s="6"/>
      <c r="Y871" s="6"/>
    </row>
    <row r="872" spans="22:25" ht="15.75" customHeight="1">
      <c r="V872" s="6"/>
      <c r="W872" s="6"/>
      <c r="X872" s="6"/>
      <c r="Y872" s="6"/>
    </row>
    <row r="873" spans="22:25" ht="15.75" customHeight="1">
      <c r="V873" s="6"/>
      <c r="W873" s="6"/>
      <c r="X873" s="6"/>
      <c r="Y873" s="6"/>
    </row>
    <row r="874" spans="22:25" ht="15.75" customHeight="1">
      <c r="V874" s="6"/>
      <c r="W874" s="6"/>
      <c r="X874" s="6"/>
      <c r="Y874" s="6"/>
    </row>
    <row r="875" spans="22:25" ht="15.75" customHeight="1">
      <c r="V875" s="6"/>
      <c r="W875" s="6"/>
      <c r="X875" s="6"/>
      <c r="Y875" s="6"/>
    </row>
    <row r="876" spans="22:25" ht="15.75" customHeight="1">
      <c r="V876" s="6"/>
      <c r="W876" s="6"/>
      <c r="X876" s="6"/>
      <c r="Y876" s="6"/>
    </row>
    <row r="877" spans="22:25" ht="15.75" customHeight="1">
      <c r="V877" s="6"/>
      <c r="W877" s="6"/>
      <c r="X877" s="6"/>
      <c r="Y877" s="6"/>
    </row>
    <row r="878" spans="22:25" ht="15.75" customHeight="1">
      <c r="V878" s="6"/>
      <c r="W878" s="6"/>
      <c r="X878" s="6"/>
      <c r="Y878" s="6"/>
    </row>
    <row r="879" spans="22:25" ht="15.75" customHeight="1">
      <c r="V879" s="6"/>
      <c r="W879" s="6"/>
      <c r="X879" s="6"/>
      <c r="Y879" s="6"/>
    </row>
    <row r="880" spans="22:25" ht="15.75" customHeight="1">
      <c r="V880" s="6"/>
      <c r="W880" s="6"/>
      <c r="X880" s="6"/>
      <c r="Y880" s="6"/>
    </row>
    <row r="881" spans="22:25" ht="15.75" customHeight="1">
      <c r="V881" s="6"/>
      <c r="W881" s="6"/>
      <c r="X881" s="6"/>
      <c r="Y881" s="6"/>
    </row>
    <row r="882" spans="22:25" ht="15.75" customHeight="1">
      <c r="V882" s="6"/>
      <c r="W882" s="6"/>
      <c r="X882" s="6"/>
      <c r="Y882" s="6"/>
    </row>
    <row r="883" spans="22:25" ht="15.75" customHeight="1">
      <c r="V883" s="6"/>
      <c r="W883" s="6"/>
      <c r="X883" s="6"/>
      <c r="Y883" s="6"/>
    </row>
    <row r="884" spans="22:25" ht="15.75" customHeight="1">
      <c r="V884" s="6"/>
      <c r="W884" s="6"/>
      <c r="X884" s="6"/>
      <c r="Y884" s="6"/>
    </row>
    <row r="885" spans="22:25" ht="15.75" customHeight="1">
      <c r="V885" s="6"/>
      <c r="W885" s="6"/>
      <c r="X885" s="6"/>
      <c r="Y885" s="6"/>
    </row>
    <row r="886" spans="22:25" ht="15.75" customHeight="1">
      <c r="V886" s="6"/>
      <c r="W886" s="6"/>
      <c r="X886" s="6"/>
      <c r="Y886" s="6"/>
    </row>
    <row r="887" spans="22:25" ht="15.75" customHeight="1">
      <c r="V887" s="6"/>
      <c r="W887" s="6"/>
      <c r="X887" s="6"/>
      <c r="Y887" s="6"/>
    </row>
    <row r="888" spans="22:25" ht="15.75" customHeight="1">
      <c r="V888" s="6"/>
      <c r="W888" s="6"/>
      <c r="X888" s="6"/>
      <c r="Y888" s="6"/>
    </row>
    <row r="889" spans="22:25" ht="15.75" customHeight="1">
      <c r="V889" s="6"/>
      <c r="W889" s="6"/>
      <c r="X889" s="6"/>
      <c r="Y889" s="6"/>
    </row>
    <row r="890" spans="22:25" ht="15.75" customHeight="1">
      <c r="V890" s="6"/>
      <c r="W890" s="6"/>
      <c r="X890" s="6"/>
      <c r="Y890" s="6"/>
    </row>
    <row r="891" spans="22:25" ht="15.75" customHeight="1">
      <c r="V891" s="6"/>
      <c r="W891" s="6"/>
      <c r="X891" s="6"/>
      <c r="Y891" s="6"/>
    </row>
    <row r="892" spans="22:25" ht="15.75" customHeight="1">
      <c r="V892" s="6"/>
      <c r="W892" s="6"/>
      <c r="X892" s="6"/>
      <c r="Y892" s="6"/>
    </row>
    <row r="893" spans="22:25" ht="15.75" customHeight="1">
      <c r="V893" s="6"/>
      <c r="W893" s="6"/>
      <c r="X893" s="6"/>
      <c r="Y893" s="6"/>
    </row>
    <row r="894" spans="22:25" ht="15.75" customHeight="1">
      <c r="V894" s="6"/>
      <c r="W894" s="6"/>
      <c r="X894" s="6"/>
      <c r="Y894" s="6"/>
    </row>
    <row r="895" spans="22:25" ht="15.75" customHeight="1">
      <c r="V895" s="6"/>
      <c r="W895" s="6"/>
      <c r="X895" s="6"/>
      <c r="Y895" s="6"/>
    </row>
    <row r="896" spans="22:25" ht="15.75" customHeight="1">
      <c r="V896" s="6"/>
      <c r="W896" s="6"/>
      <c r="X896" s="6"/>
      <c r="Y896" s="6"/>
    </row>
    <row r="897" spans="22:25" ht="15.75" customHeight="1">
      <c r="V897" s="6"/>
      <c r="W897" s="6"/>
      <c r="X897" s="6"/>
      <c r="Y897" s="6"/>
    </row>
    <row r="898" spans="22:25" ht="15.75" customHeight="1">
      <c r="V898" s="6"/>
      <c r="W898" s="6"/>
      <c r="X898" s="6"/>
      <c r="Y898" s="6"/>
    </row>
    <row r="899" spans="22:25" ht="15.75" customHeight="1">
      <c r="V899" s="6"/>
      <c r="W899" s="6"/>
      <c r="X899" s="6"/>
      <c r="Y899" s="6"/>
    </row>
    <row r="900" spans="22:25" ht="15.75" customHeight="1">
      <c r="V900" s="6"/>
      <c r="W900" s="6"/>
      <c r="X900" s="6"/>
      <c r="Y900" s="6"/>
    </row>
    <row r="901" spans="22:25" ht="15.75" customHeight="1">
      <c r="V901" s="6"/>
      <c r="W901" s="6"/>
      <c r="X901" s="6"/>
      <c r="Y901" s="6"/>
    </row>
    <row r="902" spans="22:25" ht="15.75" customHeight="1">
      <c r="V902" s="6"/>
      <c r="W902" s="6"/>
      <c r="X902" s="6"/>
      <c r="Y902" s="6"/>
    </row>
    <row r="903" spans="22:25" ht="15.75" customHeight="1">
      <c r="V903" s="6"/>
      <c r="W903" s="6"/>
      <c r="X903" s="6"/>
      <c r="Y903" s="6"/>
    </row>
    <row r="904" spans="22:25" ht="15.75" customHeight="1">
      <c r="V904" s="6"/>
      <c r="W904" s="6"/>
      <c r="X904" s="6"/>
      <c r="Y904" s="6"/>
    </row>
    <row r="905" spans="22:25" ht="15.75" customHeight="1">
      <c r="V905" s="6"/>
      <c r="W905" s="6"/>
      <c r="X905" s="6"/>
      <c r="Y905" s="6"/>
    </row>
    <row r="906" spans="22:25" ht="15.75" customHeight="1">
      <c r="V906" s="6"/>
      <c r="W906" s="6"/>
      <c r="X906" s="6"/>
      <c r="Y906" s="6"/>
    </row>
    <row r="907" spans="22:25" ht="15.75" customHeight="1">
      <c r="V907" s="6"/>
      <c r="W907" s="6"/>
      <c r="X907" s="6"/>
      <c r="Y907" s="6"/>
    </row>
    <row r="908" spans="22:25" ht="15.75" customHeight="1">
      <c r="V908" s="6"/>
      <c r="W908" s="6"/>
      <c r="X908" s="6"/>
      <c r="Y908" s="6"/>
    </row>
    <row r="909" spans="22:25" ht="15.75" customHeight="1">
      <c r="V909" s="6"/>
      <c r="W909" s="6"/>
      <c r="X909" s="6"/>
      <c r="Y909" s="6"/>
    </row>
    <row r="910" spans="22:25" ht="15.75" customHeight="1">
      <c r="V910" s="6"/>
      <c r="W910" s="6"/>
      <c r="X910" s="6"/>
      <c r="Y910" s="6"/>
    </row>
    <row r="911" spans="22:25" ht="15.75" customHeight="1">
      <c r="V911" s="6"/>
      <c r="W911" s="6"/>
      <c r="X911" s="6"/>
      <c r="Y911" s="6"/>
    </row>
    <row r="912" spans="22:25" ht="15.75" customHeight="1">
      <c r="V912" s="6"/>
      <c r="W912" s="6"/>
      <c r="X912" s="6"/>
      <c r="Y912" s="6"/>
    </row>
    <row r="913" spans="22:25" ht="15.75" customHeight="1">
      <c r="V913" s="6"/>
      <c r="W913" s="6"/>
      <c r="X913" s="6"/>
      <c r="Y913" s="6"/>
    </row>
    <row r="914" spans="22:25" ht="15.75" customHeight="1">
      <c r="V914" s="6"/>
      <c r="W914" s="6"/>
      <c r="X914" s="6"/>
      <c r="Y914" s="6"/>
    </row>
    <row r="915" spans="22:25" ht="15.75" customHeight="1">
      <c r="V915" s="6"/>
      <c r="W915" s="6"/>
      <c r="X915" s="6"/>
      <c r="Y915" s="6"/>
    </row>
    <row r="916" spans="22:25" ht="15.75" customHeight="1">
      <c r="V916" s="6"/>
      <c r="W916" s="6"/>
      <c r="X916" s="6"/>
      <c r="Y916" s="6"/>
    </row>
    <row r="917" spans="22:25" ht="15.75" customHeight="1">
      <c r="V917" s="6"/>
      <c r="W917" s="6"/>
      <c r="X917" s="6"/>
      <c r="Y917" s="6"/>
    </row>
    <row r="918" spans="22:25" ht="15.75" customHeight="1">
      <c r="V918" s="6"/>
      <c r="W918" s="6"/>
      <c r="X918" s="6"/>
      <c r="Y918" s="6"/>
    </row>
    <row r="919" spans="22:25" ht="15.75" customHeight="1">
      <c r="V919" s="6"/>
      <c r="W919" s="6"/>
      <c r="X919" s="6"/>
      <c r="Y919" s="6"/>
    </row>
    <row r="920" spans="22:25" ht="15.75" customHeight="1">
      <c r="V920" s="6"/>
      <c r="W920" s="6"/>
      <c r="X920" s="6"/>
      <c r="Y920" s="6"/>
    </row>
    <row r="921" spans="22:25" ht="15.75" customHeight="1">
      <c r="V921" s="6"/>
      <c r="W921" s="6"/>
      <c r="X921" s="6"/>
      <c r="Y921" s="6"/>
    </row>
    <row r="922" spans="22:25" ht="15.75" customHeight="1">
      <c r="V922" s="6"/>
      <c r="W922" s="6"/>
      <c r="X922" s="6"/>
      <c r="Y922" s="6"/>
    </row>
    <row r="923" spans="22:25" ht="15.75" customHeight="1">
      <c r="V923" s="6"/>
      <c r="W923" s="6"/>
      <c r="X923" s="6"/>
      <c r="Y923" s="6"/>
    </row>
    <row r="924" spans="22:25" ht="15.75" customHeight="1">
      <c r="V924" s="6"/>
      <c r="W924" s="6"/>
      <c r="X924" s="6"/>
      <c r="Y924" s="6"/>
    </row>
    <row r="925" spans="22:25" ht="15.75" customHeight="1">
      <c r="V925" s="6"/>
      <c r="W925" s="6"/>
      <c r="X925" s="6"/>
      <c r="Y925" s="6"/>
    </row>
    <row r="926" spans="22:25" ht="15.75" customHeight="1">
      <c r="V926" s="6"/>
      <c r="W926" s="6"/>
      <c r="X926" s="6"/>
      <c r="Y926" s="6"/>
    </row>
    <row r="927" spans="22:25" ht="15.75" customHeight="1">
      <c r="V927" s="6"/>
      <c r="W927" s="6"/>
      <c r="X927" s="6"/>
      <c r="Y927" s="6"/>
    </row>
    <row r="928" spans="22:25" ht="15.75" customHeight="1">
      <c r="V928" s="6"/>
      <c r="W928" s="6"/>
      <c r="X928" s="6"/>
      <c r="Y928" s="6"/>
    </row>
    <row r="929" spans="22:25" ht="15.75" customHeight="1">
      <c r="V929" s="6"/>
      <c r="W929" s="6"/>
      <c r="X929" s="6"/>
      <c r="Y929" s="6"/>
    </row>
    <row r="930" spans="22:25" ht="15.75" customHeight="1">
      <c r="V930" s="6"/>
      <c r="W930" s="6"/>
      <c r="X930" s="6"/>
      <c r="Y930" s="6"/>
    </row>
    <row r="931" spans="22:25" ht="15.75" customHeight="1">
      <c r="V931" s="6"/>
      <c r="W931" s="6"/>
      <c r="X931" s="6"/>
      <c r="Y931" s="6"/>
    </row>
    <row r="932" spans="22:25" ht="15.75" customHeight="1">
      <c r="V932" s="6"/>
      <c r="W932" s="6"/>
      <c r="X932" s="6"/>
      <c r="Y932" s="6"/>
    </row>
    <row r="933" spans="22:25" ht="15.75" customHeight="1">
      <c r="V933" s="6"/>
      <c r="W933" s="6"/>
      <c r="X933" s="6"/>
      <c r="Y933" s="6"/>
    </row>
    <row r="934" spans="22:25" ht="15.75" customHeight="1">
      <c r="V934" s="6"/>
      <c r="W934" s="6"/>
      <c r="X934" s="6"/>
      <c r="Y934" s="6"/>
    </row>
    <row r="935" spans="22:25" ht="15.75" customHeight="1">
      <c r="V935" s="6"/>
      <c r="W935" s="6"/>
      <c r="X935" s="6"/>
      <c r="Y935" s="6"/>
    </row>
    <row r="936" spans="22:25" ht="15.75" customHeight="1">
      <c r="V936" s="6"/>
      <c r="W936" s="6"/>
      <c r="X936" s="6"/>
      <c r="Y936" s="6"/>
    </row>
    <row r="937" spans="22:25" ht="15.75" customHeight="1">
      <c r="V937" s="6"/>
      <c r="W937" s="6"/>
      <c r="X937" s="6"/>
      <c r="Y937" s="6"/>
    </row>
    <row r="938" spans="22:25" ht="15.75" customHeight="1">
      <c r="V938" s="6"/>
      <c r="W938" s="6"/>
      <c r="X938" s="6"/>
      <c r="Y938" s="6"/>
    </row>
    <row r="939" spans="22:25" ht="15.75" customHeight="1">
      <c r="V939" s="6"/>
      <c r="W939" s="6"/>
      <c r="X939" s="6"/>
      <c r="Y939" s="6"/>
    </row>
    <row r="940" spans="22:25" ht="15.75" customHeight="1">
      <c r="V940" s="6"/>
      <c r="W940" s="6"/>
      <c r="X940" s="6"/>
      <c r="Y940" s="6"/>
    </row>
    <row r="941" spans="22:25" ht="15.75" customHeight="1">
      <c r="V941" s="6"/>
      <c r="W941" s="6"/>
      <c r="X941" s="6"/>
      <c r="Y941" s="6"/>
    </row>
    <row r="942" spans="22:25" ht="15.75" customHeight="1">
      <c r="V942" s="6"/>
      <c r="W942" s="6"/>
      <c r="X942" s="6"/>
      <c r="Y942" s="6"/>
    </row>
    <row r="943" spans="22:25" ht="15.75" customHeight="1">
      <c r="V943" s="6"/>
      <c r="W943" s="6"/>
      <c r="X943" s="6"/>
      <c r="Y943" s="6"/>
    </row>
    <row r="944" spans="22:25" ht="15.75" customHeight="1">
      <c r="V944" s="6"/>
      <c r="W944" s="6"/>
      <c r="X944" s="6"/>
      <c r="Y944" s="6"/>
    </row>
    <row r="945" spans="22:25" ht="15.75" customHeight="1">
      <c r="V945" s="6"/>
      <c r="W945" s="6"/>
      <c r="X945" s="6"/>
      <c r="Y945" s="6"/>
    </row>
    <row r="946" spans="22:25" ht="15.75" customHeight="1">
      <c r="V946" s="6"/>
      <c r="W946" s="6"/>
      <c r="X946" s="6"/>
      <c r="Y946" s="6"/>
    </row>
    <row r="947" spans="22:25" ht="15.75" customHeight="1">
      <c r="V947" s="6"/>
      <c r="W947" s="6"/>
      <c r="X947" s="6"/>
      <c r="Y947" s="6"/>
    </row>
    <row r="948" spans="22:25" ht="15.75" customHeight="1">
      <c r="V948" s="6"/>
      <c r="W948" s="6"/>
      <c r="X948" s="6"/>
      <c r="Y948" s="6"/>
    </row>
    <row r="949" spans="22:25" ht="15.75" customHeight="1">
      <c r="V949" s="6"/>
      <c r="W949" s="6"/>
      <c r="X949" s="6"/>
      <c r="Y949" s="6"/>
    </row>
    <row r="950" spans="22:25" ht="15.75" customHeight="1">
      <c r="V950" s="6"/>
      <c r="W950" s="6"/>
      <c r="X950" s="6"/>
      <c r="Y950" s="6"/>
    </row>
    <row r="951" spans="22:25" ht="15.75" customHeight="1">
      <c r="V951" s="6"/>
      <c r="W951" s="6"/>
      <c r="X951" s="6"/>
      <c r="Y951" s="6"/>
    </row>
    <row r="952" spans="22:25" ht="15.75" customHeight="1">
      <c r="V952" s="6"/>
      <c r="W952" s="6"/>
      <c r="X952" s="6"/>
      <c r="Y952" s="6"/>
    </row>
    <row r="953" spans="22:25" ht="15.75" customHeight="1">
      <c r="V953" s="6"/>
      <c r="W953" s="6"/>
      <c r="X953" s="6"/>
      <c r="Y953" s="6"/>
    </row>
    <row r="954" spans="22:25" ht="15.75" customHeight="1">
      <c r="V954" s="6"/>
      <c r="W954" s="6"/>
      <c r="X954" s="6"/>
      <c r="Y954" s="6"/>
    </row>
    <row r="955" spans="22:25" ht="15.75" customHeight="1">
      <c r="V955" s="6"/>
      <c r="W955" s="6"/>
      <c r="X955" s="6"/>
      <c r="Y955" s="6"/>
    </row>
    <row r="956" spans="22:25" ht="15.75" customHeight="1">
      <c r="V956" s="6"/>
      <c r="W956" s="6"/>
      <c r="X956" s="6"/>
      <c r="Y956" s="6"/>
    </row>
    <row r="957" spans="22:25" ht="15.75" customHeight="1">
      <c r="V957" s="6"/>
      <c r="W957" s="6"/>
      <c r="X957" s="6"/>
      <c r="Y957" s="6"/>
    </row>
    <row r="958" spans="22:25" ht="15.75" customHeight="1">
      <c r="V958" s="6"/>
      <c r="W958" s="6"/>
      <c r="X958" s="6"/>
      <c r="Y958" s="6"/>
    </row>
    <row r="959" spans="22:25" ht="15.75" customHeight="1">
      <c r="V959" s="6"/>
      <c r="W959" s="6"/>
      <c r="X959" s="6"/>
      <c r="Y959" s="6"/>
    </row>
    <row r="960" spans="22:25" ht="15.75" customHeight="1">
      <c r="V960" s="6"/>
      <c r="W960" s="6"/>
      <c r="X960" s="6"/>
      <c r="Y960" s="6"/>
    </row>
    <row r="961" spans="22:25" ht="15.75" customHeight="1">
      <c r="V961" s="6"/>
      <c r="W961" s="6"/>
      <c r="X961" s="6"/>
      <c r="Y961" s="6"/>
    </row>
    <row r="962" spans="22:25" ht="15.75" customHeight="1">
      <c r="V962" s="6"/>
      <c r="W962" s="6"/>
      <c r="X962" s="6"/>
      <c r="Y962" s="6"/>
    </row>
    <row r="963" spans="22:25" ht="15.75" customHeight="1">
      <c r="V963" s="6"/>
      <c r="W963" s="6"/>
      <c r="X963" s="6"/>
      <c r="Y963" s="6"/>
    </row>
    <row r="964" spans="22:25" ht="15.75" customHeight="1">
      <c r="V964" s="6"/>
      <c r="W964" s="6"/>
      <c r="X964" s="6"/>
      <c r="Y964" s="6"/>
    </row>
    <row r="965" spans="22:25" ht="15.75" customHeight="1">
      <c r="V965" s="6"/>
      <c r="W965" s="6"/>
      <c r="X965" s="6"/>
      <c r="Y965" s="6"/>
    </row>
    <row r="966" spans="22:25" ht="15.75" customHeight="1">
      <c r="V966" s="6"/>
      <c r="W966" s="6"/>
      <c r="X966" s="6"/>
      <c r="Y966" s="6"/>
    </row>
    <row r="967" spans="22:25" ht="15.75" customHeight="1">
      <c r="V967" s="6"/>
      <c r="W967" s="6"/>
      <c r="X967" s="6"/>
      <c r="Y967" s="6"/>
    </row>
    <row r="968" spans="22:25" ht="15.75" customHeight="1">
      <c r="V968" s="6"/>
      <c r="W968" s="6"/>
      <c r="X968" s="6"/>
      <c r="Y968" s="6"/>
    </row>
    <row r="969" spans="22:25" ht="15.75" customHeight="1">
      <c r="V969" s="6"/>
      <c r="W969" s="6"/>
      <c r="X969" s="6"/>
      <c r="Y969" s="6"/>
    </row>
    <row r="970" spans="22:25" ht="15.75" customHeight="1">
      <c r="V970" s="6"/>
      <c r="W970" s="6"/>
      <c r="X970" s="6"/>
      <c r="Y970" s="6"/>
    </row>
    <row r="971" spans="22:25" ht="15.75" customHeight="1">
      <c r="V971" s="6"/>
      <c r="W971" s="6"/>
      <c r="X971" s="6"/>
      <c r="Y971" s="6"/>
    </row>
    <row r="972" spans="22:25" ht="15.75" customHeight="1">
      <c r="V972" s="6"/>
      <c r="W972" s="6"/>
      <c r="X972" s="6"/>
      <c r="Y972" s="6"/>
    </row>
    <row r="973" spans="22:25" ht="15.75" customHeight="1">
      <c r="V973" s="6"/>
      <c r="W973" s="6"/>
      <c r="X973" s="6"/>
      <c r="Y973" s="6"/>
    </row>
    <row r="974" spans="22:25" ht="15.75" customHeight="1">
      <c r="V974" s="6"/>
      <c r="W974" s="6"/>
      <c r="X974" s="6"/>
      <c r="Y974" s="6"/>
    </row>
    <row r="975" spans="22:25" ht="15.75" customHeight="1">
      <c r="V975" s="6"/>
      <c r="W975" s="6"/>
      <c r="X975" s="6"/>
      <c r="Y975" s="6"/>
    </row>
    <row r="976" spans="22:25" ht="15.75" customHeight="1">
      <c r="V976" s="6"/>
      <c r="W976" s="6"/>
      <c r="X976" s="6"/>
      <c r="Y976" s="6"/>
    </row>
    <row r="977" spans="22:25" ht="15.75" customHeight="1">
      <c r="V977" s="6"/>
      <c r="W977" s="6"/>
      <c r="X977" s="6"/>
      <c r="Y977" s="6"/>
    </row>
    <row r="978" spans="22:25" ht="15.75" customHeight="1">
      <c r="V978" s="6"/>
      <c r="W978" s="6"/>
      <c r="X978" s="6"/>
      <c r="Y978" s="6"/>
    </row>
    <row r="979" spans="22:25" ht="15.75" customHeight="1">
      <c r="V979" s="6"/>
      <c r="W979" s="6"/>
      <c r="X979" s="6"/>
      <c r="Y979" s="6"/>
    </row>
    <row r="980" spans="22:25" ht="15.75" customHeight="1">
      <c r="V980" s="6"/>
      <c r="W980" s="6"/>
      <c r="X980" s="6"/>
      <c r="Y980" s="6"/>
    </row>
    <row r="981" spans="22:25" ht="15.75" customHeight="1">
      <c r="V981" s="6"/>
      <c r="W981" s="6"/>
      <c r="X981" s="6"/>
      <c r="Y981" s="6"/>
    </row>
    <row r="982" spans="22:25" ht="15.75" customHeight="1">
      <c r="V982" s="6"/>
      <c r="W982" s="6"/>
      <c r="X982" s="6"/>
      <c r="Y982" s="6"/>
    </row>
    <row r="983" spans="22:25" ht="15.75" customHeight="1">
      <c r="V983" s="6"/>
      <c r="W983" s="6"/>
      <c r="X983" s="6"/>
      <c r="Y983" s="6"/>
    </row>
    <row r="984" spans="22:25" ht="15.75" customHeight="1">
      <c r="V984" s="6"/>
      <c r="W984" s="6"/>
      <c r="X984" s="6"/>
      <c r="Y984" s="6"/>
    </row>
    <row r="985" spans="22:25" ht="15.75" customHeight="1">
      <c r="V985" s="6"/>
      <c r="W985" s="6"/>
      <c r="X985" s="6"/>
      <c r="Y985" s="6"/>
    </row>
    <row r="986" spans="22:25" ht="15.75" customHeight="1">
      <c r="V986" s="6"/>
      <c r="W986" s="6"/>
      <c r="X986" s="6"/>
      <c r="Y986" s="6"/>
    </row>
    <row r="987" spans="22:25" ht="15.75" customHeight="1">
      <c r="V987" s="6"/>
      <c r="W987" s="6"/>
      <c r="X987" s="6"/>
      <c r="Y987" s="6"/>
    </row>
    <row r="988" spans="22:25" ht="15.75" customHeight="1">
      <c r="V988" s="6"/>
      <c r="W988" s="6"/>
      <c r="X988" s="6"/>
      <c r="Y988" s="6"/>
    </row>
    <row r="989" spans="22:25" ht="15.75" customHeight="1">
      <c r="V989" s="6"/>
      <c r="W989" s="6"/>
      <c r="X989" s="6"/>
      <c r="Y989" s="6"/>
    </row>
    <row r="990" spans="22:25" ht="15.75" customHeight="1">
      <c r="V990" s="6"/>
      <c r="W990" s="6"/>
      <c r="X990" s="6"/>
      <c r="Y990" s="6"/>
    </row>
    <row r="991" spans="22:25" ht="15.75" customHeight="1">
      <c r="V991" s="6"/>
      <c r="W991" s="6"/>
      <c r="X991" s="6"/>
      <c r="Y991" s="6"/>
    </row>
    <row r="992" spans="22:25" ht="15.75" customHeight="1">
      <c r="V992" s="6"/>
      <c r="W992" s="6"/>
      <c r="X992" s="6"/>
      <c r="Y992" s="6"/>
    </row>
    <row r="993" spans="22:25" ht="15.75" customHeight="1">
      <c r="V993" s="6"/>
      <c r="W993" s="6"/>
      <c r="X993" s="6"/>
      <c r="Y993" s="6"/>
    </row>
    <row r="994" spans="22:25" ht="15.75" customHeight="1">
      <c r="V994" s="6"/>
      <c r="W994" s="6"/>
      <c r="X994" s="6"/>
      <c r="Y994" s="6"/>
    </row>
    <row r="995" spans="22:25" ht="15.75" customHeight="1">
      <c r="V995" s="6"/>
      <c r="W995" s="6"/>
      <c r="X995" s="6"/>
      <c r="Y995" s="6"/>
    </row>
    <row r="996" spans="22:25" ht="15.75" customHeight="1">
      <c r="V996" s="6"/>
      <c r="W996" s="6"/>
      <c r="X996" s="6"/>
      <c r="Y996" s="6"/>
    </row>
    <row r="997" spans="22:25" ht="15.75" customHeight="1">
      <c r="V997" s="6"/>
      <c r="W997" s="6"/>
      <c r="X997" s="6"/>
      <c r="Y997" s="6"/>
    </row>
    <row r="998" spans="22:25" ht="15.75" customHeight="1">
      <c r="V998" s="6"/>
      <c r="W998" s="6"/>
      <c r="X998" s="6"/>
      <c r="Y998" s="6"/>
    </row>
    <row r="999" spans="22:25" ht="15.75" customHeight="1">
      <c r="V999" s="6"/>
      <c r="W999" s="6"/>
      <c r="X999" s="6"/>
      <c r="Y999" s="6"/>
    </row>
    <row r="1000" spans="22:25" ht="15.75" customHeight="1">
      <c r="V1000" s="6"/>
      <c r="W1000" s="6"/>
      <c r="X1000" s="6"/>
      <c r="Y1000" s="6"/>
    </row>
    <row r="1001" spans="22:25" ht="15.75" customHeight="1">
      <c r="V1001" s="6"/>
      <c r="W1001" s="6"/>
      <c r="X1001" s="6"/>
      <c r="Y1001" s="6"/>
    </row>
    <row r="1002" spans="22:25" ht="15.75" customHeight="1">
      <c r="V1002" s="6"/>
      <c r="W1002" s="6"/>
      <c r="X1002" s="6"/>
      <c r="Y1002" s="6"/>
    </row>
    <row r="1003" spans="22:25" ht="15.75" customHeight="1">
      <c r="V1003" s="6"/>
      <c r="W1003" s="6"/>
      <c r="X1003" s="6"/>
      <c r="Y1003" s="6"/>
    </row>
    <row r="1004" spans="22:25" ht="15.75" customHeight="1">
      <c r="V1004" s="6"/>
      <c r="W1004" s="6"/>
      <c r="X1004" s="6"/>
      <c r="Y1004" s="6"/>
    </row>
    <row r="1005" spans="22:25" ht="15.75" customHeight="1">
      <c r="V1005" s="6"/>
      <c r="W1005" s="6"/>
      <c r="X1005" s="6"/>
      <c r="Y1005" s="6"/>
    </row>
  </sheetData>
  <mergeCells count="176">
    <mergeCell ref="E12:G13"/>
    <mergeCell ref="E16:G17"/>
    <mergeCell ref="B18:D25"/>
    <mergeCell ref="E18:G19"/>
    <mergeCell ref="E20:G21"/>
    <mergeCell ref="E22:G23"/>
    <mergeCell ref="B26:D31"/>
    <mergeCell ref="R30:S31"/>
    <mergeCell ref="T30:U31"/>
    <mergeCell ref="R26:S27"/>
    <mergeCell ref="T26:U27"/>
    <mergeCell ref="V30:W31"/>
    <mergeCell ref="X30:Y31"/>
    <mergeCell ref="Z30:AA31"/>
    <mergeCell ref="E28:G29"/>
    <mergeCell ref="E30:G31"/>
    <mergeCell ref="H30:I31"/>
    <mergeCell ref="J30:K31"/>
    <mergeCell ref="L30:M31"/>
    <mergeCell ref="N30:O31"/>
    <mergeCell ref="P30:Q31"/>
    <mergeCell ref="V28:W29"/>
    <mergeCell ref="X28:Y29"/>
    <mergeCell ref="Z28:AA29"/>
    <mergeCell ref="H28:I29"/>
    <mergeCell ref="J28:K29"/>
    <mergeCell ref="L28:M29"/>
    <mergeCell ref="N28:O29"/>
    <mergeCell ref="P28:Q29"/>
    <mergeCell ref="R28:S29"/>
    <mergeCell ref="T28:U29"/>
    <mergeCell ref="V26:W27"/>
    <mergeCell ref="X26:Y27"/>
    <mergeCell ref="Z26:AA27"/>
    <mergeCell ref="E24:G25"/>
    <mergeCell ref="E26:G27"/>
    <mergeCell ref="H26:I27"/>
    <mergeCell ref="J26:K27"/>
    <mergeCell ref="L26:M27"/>
    <mergeCell ref="N26:O27"/>
    <mergeCell ref="P26:Q27"/>
    <mergeCell ref="V24:W25"/>
    <mergeCell ref="X24:Y25"/>
    <mergeCell ref="Z24:AA25"/>
    <mergeCell ref="H24:I25"/>
    <mergeCell ref="J24:K25"/>
    <mergeCell ref="L24:M25"/>
    <mergeCell ref="N24:O25"/>
    <mergeCell ref="P24:Q25"/>
    <mergeCell ref="R24:S25"/>
    <mergeCell ref="T24:U25"/>
    <mergeCell ref="V36:W37"/>
    <mergeCell ref="X36:Y37"/>
    <mergeCell ref="Z36:AA37"/>
    <mergeCell ref="J34:K35"/>
    <mergeCell ref="L34:M35"/>
    <mergeCell ref="J36:K37"/>
    <mergeCell ref="L36:M37"/>
    <mergeCell ref="N36:O37"/>
    <mergeCell ref="P36:Q37"/>
    <mergeCell ref="R36:S37"/>
    <mergeCell ref="R32:S33"/>
    <mergeCell ref="T32:U33"/>
    <mergeCell ref="V32:W33"/>
    <mergeCell ref="X32:Y33"/>
    <mergeCell ref="Z32:AA33"/>
    <mergeCell ref="E34:G35"/>
    <mergeCell ref="H34:I35"/>
    <mergeCell ref="B36:G37"/>
    <mergeCell ref="H36:I37"/>
    <mergeCell ref="N34:O35"/>
    <mergeCell ref="P34:Q35"/>
    <mergeCell ref="R34:S35"/>
    <mergeCell ref="T34:U35"/>
    <mergeCell ref="V34:W35"/>
    <mergeCell ref="X34:Y35"/>
    <mergeCell ref="Z34:AA35"/>
    <mergeCell ref="B32:D35"/>
    <mergeCell ref="E32:G33"/>
    <mergeCell ref="H32:I33"/>
    <mergeCell ref="J32:K33"/>
    <mergeCell ref="L32:M33"/>
    <mergeCell ref="N32:O33"/>
    <mergeCell ref="P32:Q33"/>
    <mergeCell ref="T36:U37"/>
    <mergeCell ref="V16:W17"/>
    <mergeCell ref="X16:Y17"/>
    <mergeCell ref="Z16:AA17"/>
    <mergeCell ref="H16:I17"/>
    <mergeCell ref="J16:K17"/>
    <mergeCell ref="L16:M17"/>
    <mergeCell ref="N16:O17"/>
    <mergeCell ref="P16:Q17"/>
    <mergeCell ref="R16:S17"/>
    <mergeCell ref="T16:U17"/>
    <mergeCell ref="V14:W15"/>
    <mergeCell ref="X14:Y15"/>
    <mergeCell ref="Z14:AA15"/>
    <mergeCell ref="E14:G15"/>
    <mergeCell ref="H14:I15"/>
    <mergeCell ref="L14:M15"/>
    <mergeCell ref="N14:O15"/>
    <mergeCell ref="P14:Q15"/>
    <mergeCell ref="R14:S15"/>
    <mergeCell ref="T14:U15"/>
    <mergeCell ref="J14:K15"/>
    <mergeCell ref="V22:W23"/>
    <mergeCell ref="X22:Y23"/>
    <mergeCell ref="Z22:AA23"/>
    <mergeCell ref="H22:I23"/>
    <mergeCell ref="J22:K23"/>
    <mergeCell ref="L22:M23"/>
    <mergeCell ref="N22:O23"/>
    <mergeCell ref="P22:Q23"/>
    <mergeCell ref="R22:S23"/>
    <mergeCell ref="T22:U23"/>
    <mergeCell ref="V20:W21"/>
    <mergeCell ref="X20:Y21"/>
    <mergeCell ref="Z20:AA21"/>
    <mergeCell ref="H20:I21"/>
    <mergeCell ref="J20:K21"/>
    <mergeCell ref="L20:M21"/>
    <mergeCell ref="N20:O21"/>
    <mergeCell ref="P20:Q21"/>
    <mergeCell ref="R20:S21"/>
    <mergeCell ref="T20:U21"/>
    <mergeCell ref="V18:W19"/>
    <mergeCell ref="X18:Y19"/>
    <mergeCell ref="Z18:AA19"/>
    <mergeCell ref="H18:I19"/>
    <mergeCell ref="J18:K19"/>
    <mergeCell ref="L18:M19"/>
    <mergeCell ref="N18:O19"/>
    <mergeCell ref="P18:Q19"/>
    <mergeCell ref="R18:S19"/>
    <mergeCell ref="T18:U19"/>
    <mergeCell ref="B3:E6"/>
    <mergeCell ref="F3:X6"/>
    <mergeCell ref="Y3:AA4"/>
    <mergeCell ref="Y5:AA5"/>
    <mergeCell ref="B7:D9"/>
    <mergeCell ref="E7:G9"/>
    <mergeCell ref="H7:U7"/>
    <mergeCell ref="X8:Y9"/>
    <mergeCell ref="V12:W13"/>
    <mergeCell ref="X12:Y13"/>
    <mergeCell ref="Z12:AA13"/>
    <mergeCell ref="H12:I13"/>
    <mergeCell ref="J12:K13"/>
    <mergeCell ref="L12:M13"/>
    <mergeCell ref="N12:O13"/>
    <mergeCell ref="P12:Q13"/>
    <mergeCell ref="R12:S13"/>
    <mergeCell ref="T12:U13"/>
    <mergeCell ref="H8:I9"/>
    <mergeCell ref="J8:K9"/>
    <mergeCell ref="B10:D17"/>
    <mergeCell ref="E10:G11"/>
    <mergeCell ref="H10:I11"/>
    <mergeCell ref="J10:K11"/>
    <mergeCell ref="Y6:AA6"/>
    <mergeCell ref="Z7:AA9"/>
    <mergeCell ref="Z10:AA11"/>
    <mergeCell ref="L8:M9"/>
    <mergeCell ref="N8:O9"/>
    <mergeCell ref="L10:M11"/>
    <mergeCell ref="N10:O11"/>
    <mergeCell ref="P8:Q9"/>
    <mergeCell ref="R8:S9"/>
    <mergeCell ref="P10:Q11"/>
    <mergeCell ref="R10:S11"/>
    <mergeCell ref="T8:U9"/>
    <mergeCell ref="V8:W9"/>
    <mergeCell ref="T10:U11"/>
    <mergeCell ref="V10:W11"/>
    <mergeCell ref="X10:Y1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showGridLines="0" workbookViewId="0">
      <selection activeCell="F2" sqref="F2:H2"/>
    </sheetView>
  </sheetViews>
  <sheetFormatPr baseColWidth="10" defaultColWidth="14.42578125" defaultRowHeight="15" customHeight="1"/>
  <cols>
    <col min="1" max="1" width="10.7109375" customWidth="1"/>
    <col min="2" max="2" width="31.42578125" customWidth="1"/>
    <col min="3" max="3" width="15.5703125" customWidth="1"/>
    <col min="4" max="4" width="14.5703125" customWidth="1"/>
    <col min="5" max="5" width="31.140625" customWidth="1"/>
    <col min="6" max="6" width="38" customWidth="1"/>
    <col min="7" max="7" width="95.7109375" customWidth="1"/>
    <col min="8" max="8" width="20.42578125" customWidth="1"/>
    <col min="9" max="9" width="24.85546875" customWidth="1"/>
    <col min="10" max="10" width="69" customWidth="1"/>
    <col min="11" max="11" width="15.85546875" customWidth="1"/>
    <col min="12" max="12" width="23" customWidth="1"/>
    <col min="13" max="13" width="71.28515625" customWidth="1"/>
    <col min="14" max="14" width="19.42578125" customWidth="1"/>
    <col min="15" max="15" width="27.28515625" customWidth="1"/>
    <col min="16" max="16" width="67" customWidth="1"/>
    <col min="17" max="17" width="18" customWidth="1"/>
    <col min="18" max="26" width="10.7109375" customWidth="1"/>
  </cols>
  <sheetData>
    <row r="1" spans="1:26">
      <c r="A1" s="6"/>
      <c r="B1" s="8"/>
      <c r="C1" s="8"/>
      <c r="D1" s="8"/>
      <c r="E1" s="6"/>
      <c r="F1" s="9"/>
      <c r="G1" s="6"/>
      <c r="H1" s="6"/>
      <c r="I1" s="6"/>
      <c r="J1" s="10"/>
      <c r="K1" s="11"/>
      <c r="L1" s="6"/>
      <c r="M1" s="9"/>
      <c r="N1" s="1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00.5" customHeight="1">
      <c r="A2" s="6"/>
      <c r="B2" s="306" t="s">
        <v>52</v>
      </c>
      <c r="C2" s="307"/>
      <c r="D2" s="307"/>
      <c r="E2" s="308"/>
      <c r="F2" s="309" t="s">
        <v>53</v>
      </c>
      <c r="G2" s="310"/>
      <c r="H2" s="311"/>
      <c r="I2" s="312" t="s">
        <v>54</v>
      </c>
      <c r="J2" s="310"/>
      <c r="K2" s="311"/>
      <c r="L2" s="312" t="s">
        <v>55</v>
      </c>
      <c r="M2" s="310"/>
      <c r="N2" s="311"/>
      <c r="O2" s="309" t="s">
        <v>56</v>
      </c>
      <c r="P2" s="310"/>
      <c r="Q2" s="311"/>
      <c r="R2" s="6"/>
      <c r="S2" s="6" t="s">
        <v>31</v>
      </c>
      <c r="T2" s="6"/>
      <c r="U2" s="6"/>
      <c r="V2" s="6"/>
      <c r="W2" s="6"/>
      <c r="X2" s="6"/>
      <c r="Y2" s="6"/>
      <c r="Z2" s="6"/>
    </row>
    <row r="3" spans="1:26" ht="37.5" customHeight="1">
      <c r="A3" s="6"/>
      <c r="B3" s="13" t="s">
        <v>57</v>
      </c>
      <c r="C3" s="14" t="s">
        <v>58</v>
      </c>
      <c r="D3" s="13" t="s">
        <v>59</v>
      </c>
      <c r="E3" s="15" t="s">
        <v>60</v>
      </c>
      <c r="F3" s="16" t="s">
        <v>61</v>
      </c>
      <c r="G3" s="17" t="s">
        <v>62</v>
      </c>
      <c r="H3" s="18" t="s">
        <v>63</v>
      </c>
      <c r="I3" s="16" t="s">
        <v>61</v>
      </c>
      <c r="J3" s="19" t="s">
        <v>62</v>
      </c>
      <c r="K3" s="20" t="s">
        <v>63</v>
      </c>
      <c r="L3" s="16" t="s">
        <v>61</v>
      </c>
      <c r="M3" s="19" t="s">
        <v>62</v>
      </c>
      <c r="N3" s="20" t="s">
        <v>63</v>
      </c>
      <c r="O3" s="21" t="s">
        <v>61</v>
      </c>
      <c r="P3" s="19" t="s">
        <v>62</v>
      </c>
      <c r="Q3" s="22" t="s">
        <v>63</v>
      </c>
      <c r="R3" s="6"/>
      <c r="S3" s="6" t="s">
        <v>64</v>
      </c>
      <c r="T3" s="6"/>
      <c r="U3" s="6"/>
      <c r="V3" s="6"/>
      <c r="W3" s="6"/>
      <c r="X3" s="6"/>
      <c r="Y3" s="6"/>
      <c r="Z3" s="6"/>
    </row>
    <row r="4" spans="1:26" ht="120" customHeight="1">
      <c r="A4" s="23"/>
      <c r="B4" s="24" t="s">
        <v>65</v>
      </c>
      <c r="C4" s="25">
        <v>3700000</v>
      </c>
      <c r="D4" s="24"/>
      <c r="E4" s="24"/>
      <c r="F4" s="24"/>
      <c r="G4" s="24"/>
      <c r="H4" s="25"/>
      <c r="I4" s="24"/>
      <c r="J4" s="26"/>
      <c r="K4" s="27"/>
      <c r="L4" s="24"/>
      <c r="M4" s="24"/>
      <c r="N4" s="28"/>
      <c r="O4" s="24"/>
      <c r="P4" s="29"/>
      <c r="Q4" s="25"/>
      <c r="R4" s="6"/>
      <c r="S4" s="6"/>
      <c r="T4" s="6"/>
      <c r="U4" s="6"/>
      <c r="V4" s="6"/>
      <c r="W4" s="6"/>
      <c r="X4" s="6"/>
      <c r="Y4" s="6"/>
      <c r="Z4" s="6"/>
    </row>
    <row r="5" spans="1:26" ht="120" customHeight="1">
      <c r="A5" s="23"/>
      <c r="B5" s="30" t="s">
        <v>66</v>
      </c>
      <c r="C5" s="31">
        <v>3390000</v>
      </c>
      <c r="D5" s="30"/>
      <c r="E5" s="30"/>
      <c r="F5" s="30"/>
      <c r="G5" s="32"/>
      <c r="H5" s="31"/>
      <c r="I5" s="30"/>
      <c r="J5" s="33"/>
      <c r="K5" s="34"/>
      <c r="L5" s="30"/>
      <c r="M5" s="30"/>
      <c r="N5" s="34"/>
      <c r="O5" s="30"/>
      <c r="P5" s="35"/>
      <c r="Q5" s="31"/>
      <c r="R5" s="6"/>
      <c r="S5" s="6"/>
      <c r="T5" s="6"/>
      <c r="U5" s="6"/>
      <c r="V5" s="6"/>
      <c r="W5" s="6"/>
      <c r="X5" s="6"/>
      <c r="Y5" s="6"/>
      <c r="Z5" s="6"/>
    </row>
    <row r="6" spans="1:26">
      <c r="A6" s="6"/>
      <c r="B6" s="36" t="s">
        <v>67</v>
      </c>
      <c r="C6" s="25"/>
      <c r="D6" s="24"/>
      <c r="E6" s="24"/>
      <c r="F6" s="24"/>
      <c r="G6" s="24"/>
      <c r="H6" s="24"/>
      <c r="I6" s="24"/>
      <c r="J6" s="24"/>
      <c r="K6" s="28"/>
      <c r="L6" s="24"/>
      <c r="M6" s="24"/>
      <c r="N6" s="28"/>
      <c r="O6" s="24"/>
      <c r="P6" s="24"/>
      <c r="Q6" s="24"/>
      <c r="R6" s="6"/>
      <c r="S6" s="6"/>
      <c r="T6" s="6"/>
      <c r="U6" s="6"/>
      <c r="V6" s="6"/>
      <c r="W6" s="6"/>
      <c r="X6" s="6"/>
      <c r="Y6" s="6"/>
      <c r="Z6" s="6"/>
    </row>
    <row r="7" spans="1:26" ht="103.5" customHeight="1">
      <c r="A7" s="37"/>
      <c r="B7" s="24" t="s">
        <v>68</v>
      </c>
      <c r="C7" s="25">
        <v>1800000</v>
      </c>
      <c r="D7" s="24"/>
      <c r="E7" s="24"/>
      <c r="F7" s="24"/>
      <c r="G7" s="24"/>
      <c r="H7" s="25"/>
      <c r="I7" s="24"/>
      <c r="J7" s="38"/>
      <c r="K7" s="27"/>
      <c r="L7" s="24"/>
      <c r="M7" s="24"/>
      <c r="N7" s="28"/>
      <c r="O7" s="39"/>
      <c r="P7" s="40"/>
      <c r="Q7" s="27"/>
      <c r="R7" s="37"/>
      <c r="S7" s="37"/>
      <c r="T7" s="37"/>
      <c r="U7" s="37"/>
      <c r="V7" s="37"/>
      <c r="W7" s="37"/>
      <c r="X7" s="37"/>
      <c r="Y7" s="37"/>
      <c r="Z7" s="37"/>
    </row>
    <row r="8" spans="1:26" ht="83.25" customHeight="1">
      <c r="A8" s="37"/>
      <c r="B8" s="24" t="s">
        <v>69</v>
      </c>
      <c r="C8" s="25">
        <v>1600000</v>
      </c>
      <c r="D8" s="24"/>
      <c r="E8" s="24"/>
      <c r="F8" s="24"/>
      <c r="G8" s="24"/>
      <c r="H8" s="25"/>
      <c r="I8" s="24"/>
      <c r="J8" s="41"/>
      <c r="K8" s="27"/>
      <c r="L8" s="24"/>
      <c r="M8" s="24"/>
      <c r="N8" s="42"/>
      <c r="O8" s="43"/>
      <c r="P8" s="44"/>
      <c r="Q8" s="25"/>
      <c r="R8" s="37"/>
      <c r="S8" s="37"/>
      <c r="T8" s="37"/>
      <c r="U8" s="37"/>
      <c r="V8" s="37"/>
      <c r="W8" s="37"/>
      <c r="X8" s="37"/>
      <c r="Y8" s="37"/>
      <c r="Z8" s="37"/>
    </row>
    <row r="9" spans="1:26" ht="114.75" customHeight="1">
      <c r="A9" s="37"/>
      <c r="B9" s="24" t="s">
        <v>70</v>
      </c>
      <c r="C9" s="25">
        <v>1400000</v>
      </c>
      <c r="D9" s="24"/>
      <c r="E9" s="24"/>
      <c r="F9" s="24"/>
      <c r="G9" s="24"/>
      <c r="H9" s="25"/>
      <c r="I9" s="24"/>
      <c r="J9" s="41"/>
      <c r="K9" s="27"/>
      <c r="L9" s="24"/>
      <c r="M9" s="24"/>
      <c r="N9" s="28"/>
      <c r="O9" s="39"/>
      <c r="P9" s="45"/>
      <c r="Q9" s="25"/>
      <c r="R9" s="37"/>
      <c r="S9" s="37"/>
      <c r="T9" s="37"/>
      <c r="U9" s="37"/>
      <c r="V9" s="37"/>
      <c r="W9" s="37"/>
      <c r="X9" s="37"/>
      <c r="Y9" s="37"/>
      <c r="Z9" s="37"/>
    </row>
    <row r="10" spans="1:26" ht="12" customHeight="1">
      <c r="A10" s="6"/>
      <c r="B10" s="24"/>
      <c r="C10" s="24"/>
      <c r="D10" s="24"/>
      <c r="E10" s="24"/>
      <c r="F10" s="24"/>
      <c r="G10" s="24"/>
      <c r="H10" s="24"/>
      <c r="I10" s="24"/>
      <c r="J10" s="24"/>
      <c r="K10" s="28"/>
      <c r="L10" s="24"/>
      <c r="M10" s="24"/>
      <c r="N10" s="28"/>
      <c r="O10" s="24"/>
      <c r="P10" s="24"/>
      <c r="Q10" s="46"/>
      <c r="R10" s="6"/>
      <c r="S10" s="6"/>
      <c r="T10" s="6"/>
      <c r="U10" s="6"/>
      <c r="V10" s="6"/>
      <c r="W10" s="6"/>
      <c r="X10" s="6"/>
      <c r="Y10" s="6"/>
      <c r="Z10" s="6"/>
    </row>
    <row r="11" spans="1:26" ht="16.5" customHeight="1">
      <c r="A11" s="6"/>
      <c r="B11" s="36" t="s">
        <v>71</v>
      </c>
      <c r="C11" s="47"/>
      <c r="D11" s="24"/>
      <c r="E11" s="24"/>
      <c r="F11" s="24"/>
      <c r="G11" s="48"/>
      <c r="H11" s="47"/>
      <c r="I11" s="48"/>
      <c r="J11" s="48"/>
      <c r="K11" s="49"/>
      <c r="L11" s="50"/>
      <c r="M11" s="24"/>
      <c r="N11" s="28"/>
      <c r="O11" s="24"/>
      <c r="P11" s="48"/>
      <c r="Q11" s="51"/>
      <c r="R11" s="6"/>
      <c r="S11" s="6"/>
      <c r="T11" s="6"/>
      <c r="U11" s="6"/>
      <c r="V11" s="6"/>
      <c r="W11" s="6"/>
      <c r="X11" s="6"/>
      <c r="Y11" s="6"/>
      <c r="Z11" s="6"/>
    </row>
    <row r="12" spans="1:26" ht="117" customHeight="1">
      <c r="A12" s="6"/>
      <c r="B12" s="24" t="s">
        <v>72</v>
      </c>
      <c r="C12" s="52">
        <v>1800000</v>
      </c>
      <c r="D12" s="24"/>
      <c r="E12" s="24"/>
      <c r="F12" s="24"/>
      <c r="G12" s="53"/>
      <c r="H12" s="54"/>
      <c r="I12" s="48"/>
      <c r="J12" s="24"/>
      <c r="K12" s="55"/>
      <c r="L12" s="50"/>
      <c r="M12" s="24"/>
      <c r="N12" s="56"/>
      <c r="O12" s="24"/>
      <c r="P12" s="44"/>
      <c r="Q12" s="57"/>
      <c r="R12" s="6"/>
      <c r="S12" s="6"/>
      <c r="T12" s="6"/>
      <c r="U12" s="6"/>
      <c r="V12" s="6"/>
      <c r="W12" s="6"/>
      <c r="X12" s="6"/>
      <c r="Y12" s="6"/>
      <c r="Z12" s="6"/>
    </row>
    <row r="13" spans="1:26" ht="189.75" customHeight="1">
      <c r="A13" s="6"/>
      <c r="B13" s="24" t="s">
        <v>73</v>
      </c>
      <c r="C13" s="52">
        <v>1600000</v>
      </c>
      <c r="D13" s="24"/>
      <c r="E13" s="24"/>
      <c r="F13" s="24"/>
      <c r="G13" s="48"/>
      <c r="H13" s="54"/>
      <c r="I13" s="24"/>
      <c r="J13" s="24"/>
      <c r="K13" s="27"/>
      <c r="L13" s="50"/>
      <c r="M13" s="50"/>
      <c r="N13" s="58"/>
      <c r="O13" s="24"/>
      <c r="P13" s="59"/>
      <c r="Q13" s="57"/>
      <c r="R13" s="6"/>
      <c r="S13" s="6"/>
      <c r="T13" s="6"/>
      <c r="U13" s="6"/>
      <c r="V13" s="6"/>
      <c r="W13" s="6"/>
      <c r="X13" s="6"/>
      <c r="Y13" s="6"/>
      <c r="Z13" s="6"/>
    </row>
    <row r="14" spans="1:26" ht="158.25" customHeight="1">
      <c r="A14" s="6"/>
      <c r="B14" s="24" t="s">
        <v>74</v>
      </c>
      <c r="C14" s="52">
        <v>1400000</v>
      </c>
      <c r="D14" s="24"/>
      <c r="E14" s="24"/>
      <c r="F14" s="24"/>
      <c r="G14" s="24"/>
      <c r="H14" s="54"/>
      <c r="I14" s="60"/>
      <c r="J14" s="61"/>
      <c r="K14" s="62"/>
      <c r="L14" s="50"/>
      <c r="M14" s="24"/>
      <c r="N14" s="27"/>
      <c r="O14" s="24"/>
      <c r="P14" s="63"/>
      <c r="Q14" s="57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>
      <c r="A15" s="6"/>
      <c r="B15" s="24"/>
      <c r="C15" s="24"/>
      <c r="D15" s="24"/>
      <c r="E15" s="24"/>
      <c r="F15" s="24"/>
      <c r="G15" s="24"/>
      <c r="H15" s="24"/>
      <c r="I15" s="24"/>
      <c r="J15" s="38"/>
      <c r="K15" s="28"/>
      <c r="L15" s="24"/>
      <c r="M15" s="24"/>
      <c r="N15" s="28"/>
      <c r="O15" s="24"/>
      <c r="P15" s="24"/>
      <c r="Q15" s="24"/>
      <c r="R15" s="6"/>
      <c r="S15" s="6"/>
      <c r="T15" s="6"/>
      <c r="U15" s="6"/>
      <c r="V15" s="6"/>
      <c r="W15" s="6"/>
      <c r="X15" s="6"/>
      <c r="Y15" s="6"/>
      <c r="Z15" s="6"/>
    </row>
    <row r="16" spans="1:26" ht="12" customHeight="1">
      <c r="A16" s="6"/>
      <c r="B16" s="36" t="s">
        <v>75</v>
      </c>
      <c r="C16" s="24"/>
      <c r="D16" s="24"/>
      <c r="E16" s="24"/>
      <c r="F16" s="24"/>
      <c r="G16" s="24"/>
      <c r="H16" s="24"/>
      <c r="I16" s="24"/>
      <c r="J16" s="24"/>
      <c r="K16" s="28"/>
      <c r="L16" s="24"/>
      <c r="M16" s="24"/>
      <c r="N16" s="28"/>
      <c r="O16" s="24"/>
      <c r="P16" s="24"/>
      <c r="Q16" s="24"/>
      <c r="R16" s="6"/>
      <c r="S16" s="6"/>
      <c r="T16" s="6"/>
      <c r="U16" s="6"/>
      <c r="V16" s="6"/>
      <c r="W16" s="6"/>
      <c r="X16" s="6"/>
      <c r="Y16" s="6"/>
      <c r="Z16" s="6"/>
    </row>
    <row r="17" spans="1:26" ht="219.75" customHeight="1">
      <c r="A17" s="6" t="s">
        <v>76</v>
      </c>
      <c r="B17" s="24" t="s">
        <v>77</v>
      </c>
      <c r="C17" s="52">
        <v>1800000</v>
      </c>
      <c r="D17" s="24"/>
      <c r="E17" s="24"/>
      <c r="F17" s="64"/>
      <c r="G17" s="65"/>
      <c r="H17" s="25"/>
      <c r="I17" s="64"/>
      <c r="J17" s="61"/>
      <c r="K17" s="27"/>
      <c r="L17" s="66"/>
      <c r="M17" s="67"/>
      <c r="N17" s="27"/>
      <c r="O17" s="24"/>
      <c r="P17" s="68"/>
      <c r="Q17" s="27"/>
      <c r="R17" s="6"/>
      <c r="S17" s="6"/>
      <c r="T17" s="6"/>
      <c r="U17" s="6"/>
      <c r="V17" s="6"/>
      <c r="W17" s="6"/>
      <c r="X17" s="6"/>
      <c r="Y17" s="6"/>
      <c r="Z17" s="6"/>
    </row>
    <row r="18" spans="1:26" ht="145.5" customHeight="1">
      <c r="A18" s="6"/>
      <c r="B18" s="24" t="s">
        <v>78</v>
      </c>
      <c r="C18" s="52">
        <v>1600000</v>
      </c>
      <c r="D18" s="24"/>
      <c r="E18" s="24"/>
      <c r="F18" s="64"/>
      <c r="G18" s="65"/>
      <c r="H18" s="25"/>
      <c r="I18" s="64"/>
      <c r="J18" s="38"/>
      <c r="K18" s="27"/>
      <c r="L18" s="66"/>
      <c r="M18" s="24"/>
      <c r="N18" s="28"/>
      <c r="O18" s="24"/>
      <c r="P18" s="44"/>
      <c r="Q18" s="27"/>
      <c r="R18" s="6"/>
      <c r="S18" s="6"/>
      <c r="T18" s="6"/>
      <c r="U18" s="6"/>
      <c r="V18" s="6"/>
      <c r="W18" s="6"/>
      <c r="X18" s="6"/>
      <c r="Y18" s="6"/>
      <c r="Z18" s="6"/>
    </row>
    <row r="19" spans="1:26" ht="124.5" customHeight="1">
      <c r="A19" s="6"/>
      <c r="B19" s="24" t="s">
        <v>79</v>
      </c>
      <c r="C19" s="52">
        <v>1400000</v>
      </c>
      <c r="D19" s="24"/>
      <c r="E19" s="24"/>
      <c r="F19" s="24"/>
      <c r="G19" s="65"/>
      <c r="H19" s="25"/>
      <c r="I19" s="24"/>
      <c r="J19" s="69"/>
      <c r="K19" s="27"/>
      <c r="L19" s="24"/>
      <c r="M19" s="24"/>
      <c r="N19" s="28"/>
      <c r="O19" s="24"/>
      <c r="P19" s="68"/>
      <c r="Q19" s="27"/>
      <c r="R19" s="6"/>
      <c r="S19" s="6"/>
      <c r="T19" s="6"/>
      <c r="U19" s="6"/>
      <c r="V19" s="6"/>
      <c r="W19" s="6"/>
      <c r="X19" s="6"/>
      <c r="Y19" s="6"/>
      <c r="Z19" s="6"/>
    </row>
    <row r="20" spans="1:26" ht="12" customHeight="1">
      <c r="A20" s="6"/>
      <c r="B20" s="24"/>
      <c r="C20" s="24"/>
      <c r="D20" s="24"/>
      <c r="E20" s="24"/>
      <c r="F20" s="24"/>
      <c r="G20" s="24"/>
      <c r="H20" s="24"/>
      <c r="I20" s="24"/>
      <c r="J20" s="70"/>
      <c r="K20" s="28"/>
      <c r="L20" s="24"/>
      <c r="M20" s="24"/>
      <c r="N20" s="28"/>
      <c r="O20" s="24"/>
      <c r="P20" s="24"/>
      <c r="Q20" s="24"/>
      <c r="R20" s="6"/>
      <c r="S20" s="6"/>
      <c r="T20" s="6"/>
      <c r="U20" s="6"/>
      <c r="V20" s="6"/>
      <c r="W20" s="6"/>
      <c r="X20" s="6"/>
      <c r="Y20" s="6"/>
      <c r="Z20" s="6"/>
    </row>
    <row r="21" spans="1:26" ht="12" customHeight="1">
      <c r="A21" s="6"/>
      <c r="B21" s="36" t="s">
        <v>80</v>
      </c>
      <c r="C21" s="24"/>
      <c r="D21" s="24"/>
      <c r="E21" s="24"/>
      <c r="F21" s="24"/>
      <c r="G21" s="24"/>
      <c r="H21" s="24"/>
      <c r="I21" s="24"/>
      <c r="J21" s="41"/>
      <c r="K21" s="28"/>
      <c r="L21" s="24"/>
      <c r="M21" s="24"/>
      <c r="N21" s="28"/>
      <c r="O21" s="24"/>
      <c r="P21" s="24"/>
      <c r="Q21" s="24"/>
      <c r="R21" s="6"/>
      <c r="S21" s="6"/>
      <c r="T21" s="6"/>
      <c r="U21" s="6"/>
      <c r="V21" s="6"/>
      <c r="W21" s="6"/>
      <c r="X21" s="6"/>
      <c r="Y21" s="6"/>
      <c r="Z21" s="6"/>
    </row>
    <row r="22" spans="1:26" ht="126.75" customHeight="1">
      <c r="A22" s="6"/>
      <c r="B22" s="24" t="s">
        <v>77</v>
      </c>
      <c r="C22" s="25">
        <v>1800000</v>
      </c>
      <c r="D22" s="24"/>
      <c r="E22" s="24"/>
      <c r="F22" s="24"/>
      <c r="G22" s="71"/>
      <c r="H22" s="25"/>
      <c r="I22" s="24"/>
      <c r="J22" s="69"/>
      <c r="K22" s="27"/>
      <c r="L22" s="24"/>
      <c r="M22" s="24"/>
      <c r="N22" s="28"/>
      <c r="O22" s="72"/>
      <c r="P22" s="24"/>
      <c r="Q22" s="25"/>
      <c r="R22" s="6"/>
      <c r="S22" s="6"/>
      <c r="T22" s="6"/>
      <c r="U22" s="6"/>
      <c r="V22" s="6"/>
      <c r="W22" s="6"/>
      <c r="X22" s="6"/>
      <c r="Y22" s="6"/>
      <c r="Z22" s="6"/>
    </row>
    <row r="23" spans="1:26" ht="123.75" customHeight="1">
      <c r="A23" s="6">
        <v>0</v>
      </c>
      <c r="B23" s="24" t="s">
        <v>81</v>
      </c>
      <c r="C23" s="25">
        <v>1600000</v>
      </c>
      <c r="D23" s="24"/>
      <c r="E23" s="24"/>
      <c r="F23" s="24"/>
      <c r="G23" s="71"/>
      <c r="H23" s="25"/>
      <c r="I23" s="24"/>
      <c r="J23" s="61"/>
      <c r="K23" s="27"/>
      <c r="L23" s="24"/>
      <c r="M23" s="24"/>
      <c r="N23" s="28"/>
      <c r="O23" s="73"/>
      <c r="P23" s="44"/>
      <c r="Q23" s="25"/>
      <c r="R23" s="6"/>
      <c r="S23" s="6"/>
      <c r="T23" s="6"/>
      <c r="U23" s="6"/>
      <c r="V23" s="6"/>
      <c r="W23" s="6"/>
      <c r="X23" s="6"/>
      <c r="Y23" s="6"/>
      <c r="Z23" s="6"/>
    </row>
    <row r="24" spans="1:26" ht="81.75" customHeight="1">
      <c r="A24" s="6"/>
      <c r="B24" s="24" t="s">
        <v>79</v>
      </c>
      <c r="C24" s="25">
        <v>1400000</v>
      </c>
      <c r="D24" s="24"/>
      <c r="E24" s="24"/>
      <c r="F24" s="24"/>
      <c r="G24" s="74"/>
      <c r="H24" s="25"/>
      <c r="I24" s="38"/>
      <c r="J24" s="75"/>
      <c r="K24" s="27"/>
      <c r="L24" s="24"/>
      <c r="M24" s="50"/>
      <c r="N24" s="28"/>
      <c r="O24" s="24"/>
      <c r="P24" s="24"/>
      <c r="Q24" s="25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>
      <c r="A25" s="6"/>
      <c r="B25" s="24"/>
      <c r="C25" s="24"/>
      <c r="D25" s="24"/>
      <c r="E25" s="24"/>
      <c r="F25" s="24"/>
      <c r="G25" s="24"/>
      <c r="H25" s="24"/>
      <c r="I25" s="24"/>
      <c r="J25" s="38"/>
      <c r="K25" s="28"/>
      <c r="L25" s="24"/>
      <c r="M25" s="24"/>
      <c r="N25" s="28"/>
      <c r="O25" s="24"/>
      <c r="P25" s="24"/>
      <c r="Q25" s="24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>
      <c r="A26" s="6"/>
      <c r="B26" s="36" t="s">
        <v>82</v>
      </c>
      <c r="C26" s="24"/>
      <c r="D26" s="24"/>
      <c r="E26" s="24"/>
      <c r="F26" s="24"/>
      <c r="G26" s="24"/>
      <c r="H26" s="24"/>
      <c r="I26" s="24"/>
      <c r="J26" s="41"/>
      <c r="K26" s="28"/>
      <c r="L26" s="24"/>
      <c r="M26" s="24"/>
      <c r="N26" s="28"/>
      <c r="O26" s="24"/>
      <c r="P26" s="24"/>
      <c r="Q26" s="24"/>
      <c r="R26" s="6"/>
      <c r="S26" s="6"/>
      <c r="T26" s="6"/>
      <c r="U26" s="6"/>
      <c r="V26" s="6"/>
      <c r="W26" s="6"/>
      <c r="X26" s="6"/>
      <c r="Y26" s="6"/>
      <c r="Z26" s="6"/>
    </row>
    <row r="27" spans="1:26" ht="250.5" customHeight="1">
      <c r="A27" s="9"/>
      <c r="B27" s="24" t="s">
        <v>83</v>
      </c>
      <c r="C27" s="24" t="s">
        <v>84</v>
      </c>
      <c r="D27" s="24"/>
      <c r="E27" s="24"/>
      <c r="F27" s="76"/>
      <c r="G27" s="77"/>
      <c r="H27" s="25"/>
      <c r="I27" s="60"/>
      <c r="J27" s="69"/>
      <c r="K27" s="27"/>
      <c r="L27" s="24"/>
      <c r="M27" s="24"/>
      <c r="N27" s="28"/>
      <c r="O27" s="73"/>
      <c r="P27" s="44"/>
      <c r="Q27" s="27"/>
      <c r="R27" s="9"/>
      <c r="S27" s="9"/>
      <c r="T27" s="9"/>
      <c r="U27" s="9"/>
      <c r="V27" s="9"/>
      <c r="W27" s="9"/>
      <c r="X27" s="9"/>
      <c r="Y27" s="9"/>
      <c r="Z27" s="9"/>
    </row>
    <row r="28" spans="1:26" ht="247.5" customHeight="1">
      <c r="A28" s="9"/>
      <c r="B28" s="24" t="s">
        <v>85</v>
      </c>
      <c r="C28" s="24" t="s">
        <v>86</v>
      </c>
      <c r="D28" s="24"/>
      <c r="E28" s="24"/>
      <c r="F28" s="24"/>
      <c r="G28" s="24"/>
      <c r="H28" s="25"/>
      <c r="I28" s="24"/>
      <c r="J28" s="61"/>
      <c r="K28" s="78"/>
      <c r="L28" s="24"/>
      <c r="M28" s="24"/>
      <c r="N28" s="28"/>
      <c r="O28" s="24"/>
      <c r="P28" s="44"/>
      <c r="Q28" s="27"/>
      <c r="R28" s="9"/>
      <c r="S28" s="9"/>
      <c r="T28" s="9"/>
      <c r="U28" s="9"/>
      <c r="V28" s="9"/>
      <c r="W28" s="9"/>
      <c r="X28" s="9"/>
      <c r="Y28" s="9"/>
      <c r="Z28" s="9"/>
    </row>
    <row r="29" spans="1:26" ht="121.5" customHeight="1">
      <c r="A29" s="9"/>
      <c r="B29" s="24" t="s">
        <v>87</v>
      </c>
      <c r="C29" s="24" t="s">
        <v>88</v>
      </c>
      <c r="D29" s="24"/>
      <c r="E29" s="24"/>
      <c r="F29" s="24"/>
      <c r="G29" s="74"/>
      <c r="H29" s="25"/>
      <c r="I29" s="24"/>
      <c r="J29" s="61"/>
      <c r="K29" s="27"/>
      <c r="L29" s="24"/>
      <c r="M29" s="67"/>
      <c r="N29" s="28"/>
      <c r="O29" s="24"/>
      <c r="P29" s="44"/>
      <c r="Q29" s="27"/>
      <c r="R29" s="9"/>
      <c r="S29" s="9"/>
      <c r="T29" s="9"/>
      <c r="U29" s="9"/>
      <c r="V29" s="9"/>
      <c r="W29" s="9"/>
      <c r="X29" s="9"/>
      <c r="Y29" s="9"/>
      <c r="Z29" s="9"/>
    </row>
    <row r="30" spans="1:26" ht="12" customHeight="1">
      <c r="A30" s="6"/>
      <c r="B30" s="24"/>
      <c r="C30" s="24"/>
      <c r="D30" s="24"/>
      <c r="E30" s="24"/>
      <c r="F30" s="24"/>
      <c r="G30" s="24"/>
      <c r="H30" s="24"/>
      <c r="I30" s="24"/>
      <c r="J30" s="61"/>
      <c r="K30" s="28"/>
      <c r="L30" s="24"/>
      <c r="M30" s="24"/>
      <c r="N30" s="28"/>
      <c r="O30" s="24"/>
      <c r="P30" s="79"/>
      <c r="Q30" s="24"/>
      <c r="R30" s="6"/>
      <c r="S30" s="6"/>
      <c r="T30" s="6"/>
      <c r="U30" s="6"/>
      <c r="V30" s="6"/>
      <c r="W30" s="6"/>
      <c r="X30" s="6"/>
      <c r="Y30" s="6"/>
      <c r="Z30" s="6"/>
    </row>
    <row r="31" spans="1:26" ht="12" customHeight="1">
      <c r="A31" s="6"/>
      <c r="B31" s="36" t="s">
        <v>89</v>
      </c>
      <c r="C31" s="24"/>
      <c r="D31" s="24"/>
      <c r="E31" s="24"/>
      <c r="F31" s="24"/>
      <c r="G31" s="24"/>
      <c r="H31" s="24"/>
      <c r="I31" s="24"/>
      <c r="J31" s="61"/>
      <c r="K31" s="28"/>
      <c r="L31" s="24"/>
      <c r="M31" s="24"/>
      <c r="N31" s="28"/>
      <c r="O31" s="24"/>
      <c r="P31" s="80"/>
      <c r="Q31" s="24"/>
      <c r="R31" s="6"/>
      <c r="S31" s="6"/>
      <c r="T31" s="6"/>
      <c r="U31" s="6"/>
      <c r="V31" s="6"/>
      <c r="W31" s="6"/>
      <c r="X31" s="6"/>
      <c r="Y31" s="6"/>
      <c r="Z31" s="6"/>
    </row>
    <row r="32" spans="1:26" ht="91.5" customHeight="1">
      <c r="A32" s="6"/>
      <c r="B32" s="24" t="s">
        <v>90</v>
      </c>
      <c r="C32" s="52" t="s">
        <v>84</v>
      </c>
      <c r="D32" s="24"/>
      <c r="E32" s="24"/>
      <c r="F32" s="24"/>
      <c r="G32" s="74"/>
      <c r="H32" s="25"/>
      <c r="I32" s="24"/>
      <c r="J32" s="61"/>
      <c r="K32" s="27"/>
      <c r="L32" s="24"/>
      <c r="M32" s="24"/>
      <c r="N32" s="42"/>
      <c r="O32" s="24"/>
      <c r="P32" s="44"/>
      <c r="Q32" s="27"/>
      <c r="R32" s="6"/>
      <c r="S32" s="6"/>
      <c r="T32" s="6"/>
      <c r="U32" s="6"/>
      <c r="V32" s="6"/>
      <c r="W32" s="6"/>
      <c r="X32" s="6"/>
      <c r="Y32" s="6"/>
      <c r="Z32" s="6"/>
    </row>
    <row r="33" spans="1:26" ht="131.25" customHeight="1">
      <c r="A33" s="6"/>
      <c r="B33" s="24" t="s">
        <v>91</v>
      </c>
      <c r="C33" s="52" t="s">
        <v>86</v>
      </c>
      <c r="D33" s="24"/>
      <c r="E33" s="24"/>
      <c r="F33" s="24"/>
      <c r="G33" s="74"/>
      <c r="H33" s="25"/>
      <c r="I33" s="24"/>
      <c r="J33" s="61"/>
      <c r="K33" s="27"/>
      <c r="L33" s="24"/>
      <c r="M33" s="24"/>
      <c r="N33" s="27"/>
      <c r="O33" s="24"/>
      <c r="P33" s="59"/>
      <c r="Q33" s="27"/>
      <c r="R33" s="6"/>
      <c r="S33" s="6"/>
      <c r="T33" s="6"/>
      <c r="U33" s="6"/>
      <c r="V33" s="6"/>
      <c r="W33" s="6"/>
      <c r="X33" s="6"/>
      <c r="Y33" s="6"/>
      <c r="Z33" s="6"/>
    </row>
    <row r="34" spans="1:26" ht="108" customHeight="1">
      <c r="A34" s="6"/>
      <c r="B34" s="24" t="s">
        <v>92</v>
      </c>
      <c r="C34" s="52" t="s">
        <v>88</v>
      </c>
      <c r="D34" s="24"/>
      <c r="E34" s="24"/>
      <c r="F34" s="24"/>
      <c r="G34" s="74"/>
      <c r="H34" s="25"/>
      <c r="I34" s="24"/>
      <c r="J34" s="38"/>
      <c r="K34" s="27"/>
      <c r="L34" s="24"/>
      <c r="M34" s="24"/>
      <c r="N34" s="28"/>
      <c r="O34" s="24"/>
      <c r="P34" s="68"/>
      <c r="Q34" s="27"/>
      <c r="R34" s="6"/>
      <c r="S34" s="6"/>
      <c r="T34" s="6"/>
      <c r="U34" s="6"/>
      <c r="V34" s="6"/>
      <c r="W34" s="6"/>
      <c r="X34" s="6"/>
      <c r="Y34" s="6"/>
      <c r="Z34" s="6"/>
    </row>
    <row r="35" spans="1:26" ht="12" customHeight="1">
      <c r="A35" s="6"/>
      <c r="B35" s="24"/>
      <c r="C35" s="24"/>
      <c r="D35" s="24"/>
      <c r="E35" s="24"/>
      <c r="F35" s="24"/>
      <c r="G35" s="24"/>
      <c r="H35" s="24"/>
      <c r="I35" s="24"/>
      <c r="J35" s="24"/>
      <c r="K35" s="28"/>
      <c r="L35" s="24"/>
      <c r="M35" s="24"/>
      <c r="N35" s="28"/>
      <c r="O35" s="24"/>
      <c r="P35" s="24"/>
      <c r="Q35" s="24"/>
      <c r="R35" s="6"/>
      <c r="S35" s="6"/>
      <c r="T35" s="6"/>
      <c r="U35" s="6"/>
      <c r="V35" s="6"/>
      <c r="W35" s="6"/>
      <c r="X35" s="6"/>
      <c r="Y35" s="6"/>
      <c r="Z35" s="6"/>
    </row>
    <row r="36" spans="1:26" ht="27.75" customHeight="1">
      <c r="A36" s="6"/>
      <c r="B36" s="36" t="s">
        <v>93</v>
      </c>
      <c r="C36" s="24"/>
      <c r="D36" s="24"/>
      <c r="E36" s="24"/>
      <c r="F36" s="24"/>
      <c r="G36" s="24"/>
      <c r="H36" s="24"/>
      <c r="I36" s="24"/>
      <c r="J36" s="24"/>
      <c r="K36" s="28"/>
      <c r="L36" s="24"/>
      <c r="M36" s="24"/>
      <c r="N36" s="28"/>
      <c r="O36" s="24"/>
      <c r="P36" s="24"/>
      <c r="Q36" s="24"/>
      <c r="R36" s="6"/>
      <c r="S36" s="6"/>
      <c r="T36" s="6"/>
      <c r="U36" s="6"/>
      <c r="V36" s="6"/>
      <c r="W36" s="6"/>
      <c r="X36" s="6"/>
      <c r="Y36" s="6"/>
      <c r="Z36" s="6"/>
    </row>
    <row r="37" spans="1:26" ht="122.25" customHeight="1">
      <c r="A37" s="6"/>
      <c r="B37" s="24" t="s">
        <v>94</v>
      </c>
      <c r="C37" s="81">
        <v>1800000</v>
      </c>
      <c r="D37" s="24"/>
      <c r="E37" s="24"/>
      <c r="F37" s="24"/>
      <c r="G37" s="71"/>
      <c r="H37" s="27"/>
      <c r="I37" s="38"/>
      <c r="J37" s="75"/>
      <c r="K37" s="27"/>
      <c r="L37" s="24"/>
      <c r="M37" s="24"/>
      <c r="N37" s="28"/>
      <c r="O37" s="73"/>
      <c r="P37" s="44"/>
      <c r="Q37" s="27"/>
      <c r="R37" s="6"/>
      <c r="S37" s="6"/>
      <c r="T37" s="6"/>
      <c r="U37" s="6"/>
      <c r="V37" s="6"/>
      <c r="W37" s="6"/>
      <c r="X37" s="6"/>
      <c r="Y37" s="6"/>
      <c r="Z37" s="6"/>
    </row>
    <row r="38" spans="1:26" ht="161.25" customHeight="1">
      <c r="A38" s="6"/>
      <c r="B38" s="24" t="s">
        <v>95</v>
      </c>
      <c r="C38" s="81">
        <v>1600000</v>
      </c>
      <c r="D38" s="24"/>
      <c r="E38" s="24"/>
      <c r="F38" s="82"/>
      <c r="G38" s="71"/>
      <c r="H38" s="27"/>
      <c r="I38" s="24"/>
      <c r="J38" s="38"/>
      <c r="K38" s="27"/>
      <c r="L38" s="24"/>
      <c r="M38" s="50"/>
      <c r="N38" s="27"/>
      <c r="O38" s="83"/>
      <c r="P38" s="44"/>
      <c r="Q38" s="27"/>
      <c r="R38" s="6"/>
      <c r="S38" s="6"/>
      <c r="T38" s="6"/>
      <c r="U38" s="6"/>
      <c r="V38" s="6"/>
      <c r="W38" s="6"/>
      <c r="X38" s="6"/>
      <c r="Y38" s="6"/>
      <c r="Z38" s="6"/>
    </row>
    <row r="39" spans="1:26" ht="202.5" customHeight="1">
      <c r="A39" s="6"/>
      <c r="B39" s="24" t="s">
        <v>96</v>
      </c>
      <c r="C39" s="81">
        <v>1400000</v>
      </c>
      <c r="D39" s="24"/>
      <c r="E39" s="24"/>
      <c r="F39" s="76"/>
      <c r="G39" s="77"/>
      <c r="H39" s="27"/>
      <c r="I39" s="24"/>
      <c r="J39" s="38"/>
      <c r="K39" s="27"/>
      <c r="L39" s="24"/>
      <c r="M39" s="50"/>
      <c r="N39" s="28"/>
      <c r="O39" s="24"/>
      <c r="P39" s="68"/>
      <c r="Q39" s="27"/>
      <c r="R39" s="6"/>
      <c r="S39" s="6"/>
      <c r="T39" s="6"/>
      <c r="U39" s="6"/>
      <c r="V39" s="6"/>
      <c r="W39" s="6"/>
      <c r="X39" s="6"/>
      <c r="Y39" s="6"/>
      <c r="Z39" s="6"/>
    </row>
    <row r="40" spans="1:26" ht="12" customHeight="1">
      <c r="A40" s="6"/>
      <c r="B40" s="24"/>
      <c r="C40" s="52"/>
      <c r="D40" s="24"/>
      <c r="E40" s="24"/>
      <c r="F40" s="84"/>
      <c r="G40" s="24"/>
      <c r="H40" s="24"/>
      <c r="I40" s="24"/>
      <c r="J40" s="24"/>
      <c r="K40" s="28"/>
      <c r="L40" s="24"/>
      <c r="M40" s="24"/>
      <c r="N40" s="28"/>
      <c r="O40" s="24"/>
      <c r="P40" s="24"/>
      <c r="Q40" s="24"/>
      <c r="R40" s="6"/>
      <c r="S40" s="6"/>
      <c r="T40" s="6"/>
      <c r="U40" s="6"/>
      <c r="V40" s="6"/>
      <c r="W40" s="6"/>
      <c r="X40" s="6"/>
      <c r="Y40" s="6"/>
      <c r="Z40" s="6"/>
    </row>
    <row r="41" spans="1:26" ht="17.25" customHeight="1">
      <c r="A41" s="6"/>
      <c r="B41" s="36" t="s">
        <v>97</v>
      </c>
      <c r="C41" s="52"/>
      <c r="D41" s="24"/>
      <c r="E41" s="24"/>
      <c r="F41" s="84"/>
      <c r="G41" s="24"/>
      <c r="H41" s="24"/>
      <c r="I41" s="24"/>
      <c r="J41" s="24"/>
      <c r="K41" s="28"/>
      <c r="L41" s="24"/>
      <c r="M41" s="24"/>
      <c r="N41" s="28"/>
      <c r="O41" s="24"/>
      <c r="P41" s="24"/>
      <c r="Q41" s="24"/>
      <c r="R41" s="6"/>
      <c r="S41" s="6"/>
      <c r="T41" s="6"/>
      <c r="U41" s="6"/>
      <c r="V41" s="6"/>
      <c r="W41" s="6"/>
      <c r="X41" s="6"/>
      <c r="Y41" s="6"/>
      <c r="Z41" s="6"/>
    </row>
    <row r="42" spans="1:26" ht="209.25" customHeight="1">
      <c r="A42" s="6"/>
      <c r="B42" s="24" t="s">
        <v>98</v>
      </c>
      <c r="C42" s="81">
        <v>1800000</v>
      </c>
      <c r="D42" s="85"/>
      <c r="E42" s="50"/>
      <c r="F42" s="76"/>
      <c r="G42" s="86"/>
      <c r="H42" s="87"/>
      <c r="I42" s="88"/>
      <c r="J42" s="61"/>
      <c r="K42" s="27"/>
      <c r="L42" s="24"/>
      <c r="M42" s="24"/>
      <c r="N42" s="28"/>
      <c r="O42" s="73"/>
      <c r="P42" s="59"/>
      <c r="Q42" s="25"/>
      <c r="R42" s="6"/>
      <c r="S42" s="6"/>
      <c r="T42" s="6"/>
      <c r="U42" s="6"/>
      <c r="V42" s="6"/>
      <c r="W42" s="6"/>
      <c r="X42" s="6"/>
      <c r="Y42" s="6"/>
      <c r="Z42" s="6"/>
    </row>
    <row r="43" spans="1:26" ht="165.75" customHeight="1">
      <c r="A43" s="6"/>
      <c r="B43" s="24" t="s">
        <v>99</v>
      </c>
      <c r="C43" s="81">
        <v>1600000</v>
      </c>
      <c r="D43" s="89"/>
      <c r="E43" s="24"/>
      <c r="F43" s="90"/>
      <c r="G43" s="86"/>
      <c r="H43" s="27"/>
      <c r="I43" s="91"/>
      <c r="J43" s="61"/>
      <c r="K43" s="27"/>
      <c r="L43" s="24"/>
      <c r="M43" s="24"/>
      <c r="N43" s="27"/>
      <c r="O43" s="83"/>
      <c r="P43" s="63"/>
      <c r="Q43" s="24"/>
      <c r="R43" s="6"/>
      <c r="S43" s="6"/>
      <c r="T43" s="6"/>
      <c r="U43" s="6"/>
      <c r="V43" s="6"/>
      <c r="W43" s="6"/>
      <c r="X43" s="6"/>
      <c r="Y43" s="6"/>
      <c r="Z43" s="6"/>
    </row>
    <row r="44" spans="1:26" ht="139.5" customHeight="1">
      <c r="A44" s="6"/>
      <c r="B44" s="24" t="s">
        <v>100</v>
      </c>
      <c r="C44" s="81">
        <v>1400000</v>
      </c>
      <c r="D44" s="24"/>
      <c r="E44" s="24"/>
      <c r="F44" s="92"/>
      <c r="G44" s="74"/>
      <c r="H44" s="27"/>
      <c r="I44" s="38"/>
      <c r="J44" s="93"/>
      <c r="K44" s="27"/>
      <c r="L44" s="24"/>
      <c r="M44" s="24"/>
      <c r="N44" s="27"/>
      <c r="O44" s="24"/>
      <c r="P44" s="24"/>
      <c r="Q44" s="94"/>
      <c r="R44" s="6"/>
      <c r="S44" s="6"/>
      <c r="T44" s="6"/>
      <c r="U44" s="6"/>
      <c r="V44" s="6"/>
      <c r="W44" s="6"/>
      <c r="X44" s="6"/>
      <c r="Y44" s="6"/>
      <c r="Z44" s="6"/>
    </row>
    <row r="45" spans="1:26" ht="12" customHeight="1">
      <c r="A45" s="6"/>
      <c r="B45" s="24"/>
      <c r="C45" s="52"/>
      <c r="D45" s="24"/>
      <c r="E45" s="24"/>
      <c r="F45" s="24"/>
      <c r="G45" s="24"/>
      <c r="H45" s="24"/>
      <c r="I45" s="24"/>
      <c r="J45" s="91"/>
      <c r="K45" s="28"/>
      <c r="L45" s="24"/>
      <c r="M45" s="24"/>
      <c r="N45" s="28"/>
      <c r="O45" s="24"/>
      <c r="P45" s="95"/>
      <c r="Q45" s="24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36" t="s">
        <v>101</v>
      </c>
      <c r="C46" s="52"/>
      <c r="D46" s="24"/>
      <c r="E46" s="24"/>
      <c r="F46" s="24"/>
      <c r="G46" s="24"/>
      <c r="H46" s="24"/>
      <c r="I46" s="24"/>
      <c r="J46" s="91"/>
      <c r="K46" s="28"/>
      <c r="L46" s="24"/>
      <c r="M46" s="24"/>
      <c r="N46" s="28"/>
      <c r="O46" s="24"/>
      <c r="P46" s="95"/>
      <c r="Q46" s="24"/>
      <c r="R46" s="6"/>
      <c r="S46" s="6"/>
      <c r="T46" s="6"/>
      <c r="U46" s="6"/>
      <c r="V46" s="6"/>
      <c r="W46" s="6"/>
      <c r="X46" s="6"/>
      <c r="Y46" s="6"/>
      <c r="Z46" s="6"/>
    </row>
    <row r="47" spans="1:26" ht="174" customHeight="1">
      <c r="A47" s="6"/>
      <c r="B47" s="24" t="s">
        <v>102</v>
      </c>
      <c r="C47" s="81">
        <v>1800000</v>
      </c>
      <c r="D47" s="24"/>
      <c r="E47" s="83"/>
      <c r="F47" s="96"/>
      <c r="G47" s="74"/>
      <c r="H47" s="97"/>
      <c r="I47" s="96"/>
      <c r="J47" s="96"/>
      <c r="K47" s="97"/>
      <c r="L47" s="96"/>
      <c r="M47" s="96"/>
      <c r="N47" s="97"/>
      <c r="O47" s="96"/>
      <c r="P47" s="68"/>
      <c r="Q47" s="97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6"/>
      <c r="B48" s="24" t="s">
        <v>103</v>
      </c>
      <c r="C48" s="81">
        <v>1600000</v>
      </c>
      <c r="D48" s="24"/>
      <c r="E48" s="83"/>
      <c r="F48" s="96"/>
      <c r="G48" s="98"/>
      <c r="H48" s="97"/>
      <c r="I48" s="96"/>
      <c r="J48" s="96"/>
      <c r="K48" s="97"/>
      <c r="L48" s="96"/>
      <c r="M48" s="96"/>
      <c r="N48" s="97"/>
      <c r="O48" s="96"/>
      <c r="P48" s="99"/>
      <c r="Q48" s="97"/>
      <c r="R48" s="6"/>
      <c r="S48" s="6"/>
      <c r="T48" s="6"/>
      <c r="U48" s="6"/>
      <c r="V48" s="6"/>
      <c r="W48" s="6"/>
      <c r="X48" s="6"/>
      <c r="Y48" s="6"/>
      <c r="Z48" s="6"/>
    </row>
    <row r="49" spans="1:26" ht="168.75" customHeight="1">
      <c r="A49" s="6"/>
      <c r="B49" s="24" t="s">
        <v>104</v>
      </c>
      <c r="C49" s="81">
        <v>1400000</v>
      </c>
      <c r="D49" s="24"/>
      <c r="E49" s="24"/>
      <c r="F49" s="96"/>
      <c r="G49" s="71"/>
      <c r="H49" s="97"/>
      <c r="I49" s="96"/>
      <c r="J49" s="61"/>
      <c r="K49" s="97"/>
      <c r="L49" s="96"/>
      <c r="M49" s="100"/>
      <c r="N49" s="97"/>
      <c r="O49" s="96"/>
      <c r="P49" s="59"/>
      <c r="Q49" s="97"/>
      <c r="R49" s="6"/>
      <c r="S49" s="6"/>
      <c r="T49" s="6"/>
      <c r="U49" s="6"/>
      <c r="V49" s="6"/>
      <c r="W49" s="6"/>
      <c r="X49" s="6"/>
      <c r="Y49" s="6"/>
      <c r="Z49" s="6"/>
    </row>
    <row r="50" spans="1:26" ht="12" customHeight="1">
      <c r="A50" s="6"/>
      <c r="B50" s="8"/>
      <c r="C50" s="8"/>
      <c r="D50" s="8"/>
      <c r="E50" s="6"/>
      <c r="F50" s="9"/>
      <c r="G50" s="6"/>
      <c r="H50" s="6"/>
      <c r="I50" s="6"/>
      <c r="J50" s="101"/>
      <c r="K50" s="11"/>
      <c r="L50" s="6"/>
      <c r="M50" s="9"/>
      <c r="N50" s="12"/>
      <c r="O50" s="6"/>
      <c r="P50" s="102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" customHeight="1">
      <c r="A51" s="6"/>
      <c r="B51" s="8"/>
      <c r="C51" s="8"/>
      <c r="D51" s="8"/>
      <c r="E51" s="6"/>
      <c r="F51" s="9"/>
      <c r="G51" s="6"/>
      <c r="H51" s="6"/>
      <c r="I51" s="6"/>
      <c r="J51" s="101"/>
      <c r="K51" s="11"/>
      <c r="L51" s="6"/>
      <c r="M51" s="9"/>
      <c r="N51" s="12"/>
      <c r="O51" s="6"/>
      <c r="P51" s="103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" customHeight="1">
      <c r="A52" s="6"/>
      <c r="B52" s="8"/>
      <c r="C52" s="8"/>
      <c r="D52" s="8"/>
      <c r="E52" s="6"/>
      <c r="F52" s="9"/>
      <c r="G52" s="6"/>
      <c r="H52" s="6"/>
      <c r="I52" s="6"/>
      <c r="J52" s="101"/>
      <c r="K52" s="11"/>
      <c r="L52" s="6"/>
      <c r="M52" s="9"/>
      <c r="N52" s="12"/>
      <c r="O52" s="6"/>
      <c r="P52" s="104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" customHeight="1">
      <c r="A53" s="6"/>
      <c r="B53" s="8"/>
      <c r="C53" s="8"/>
      <c r="D53" s="8"/>
      <c r="E53" s="6"/>
      <c r="F53" s="9"/>
      <c r="G53" s="6"/>
      <c r="H53" s="6"/>
      <c r="I53" s="6"/>
      <c r="J53" s="10"/>
      <c r="K53" s="11"/>
      <c r="L53" s="6"/>
      <c r="M53" s="9"/>
      <c r="N53" s="12"/>
      <c r="O53" s="6"/>
      <c r="P53" s="103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" customHeight="1">
      <c r="A54" s="6"/>
      <c r="B54" s="8"/>
      <c r="C54" s="8"/>
      <c r="D54" s="8"/>
      <c r="E54" s="6"/>
      <c r="F54" s="9"/>
      <c r="G54" s="6"/>
      <c r="H54" s="6"/>
      <c r="I54" s="6"/>
      <c r="J54" s="10"/>
      <c r="K54" s="11"/>
      <c r="L54" s="6"/>
      <c r="M54" s="9"/>
      <c r="N54" s="12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" customHeight="1">
      <c r="A55" s="6"/>
      <c r="B55" s="8"/>
      <c r="C55" s="8"/>
      <c r="D55" s="8"/>
      <c r="E55" s="6"/>
      <c r="F55" s="9"/>
      <c r="G55" s="6"/>
      <c r="H55" s="6"/>
      <c r="I55" s="6"/>
      <c r="J55" s="10"/>
      <c r="K55" s="11"/>
      <c r="L55" s="6"/>
      <c r="M55" s="9"/>
      <c r="N55" s="12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>
      <c r="A56" s="6"/>
      <c r="B56" s="8"/>
      <c r="C56" s="8"/>
      <c r="D56" s="8"/>
      <c r="E56" s="6"/>
      <c r="F56" s="9"/>
      <c r="G56" s="6"/>
      <c r="H56" s="6"/>
      <c r="I56" s="6"/>
      <c r="J56" s="10"/>
      <c r="K56" s="11"/>
      <c r="L56" s="6"/>
      <c r="M56" s="9"/>
      <c r="N56" s="12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" customHeight="1">
      <c r="A57" s="6"/>
      <c r="B57" s="8"/>
      <c r="C57" s="8"/>
      <c r="D57" s="8"/>
      <c r="E57" s="6"/>
      <c r="F57" s="9"/>
      <c r="G57" s="6"/>
      <c r="H57" s="6"/>
      <c r="I57" s="6"/>
      <c r="J57" s="10"/>
      <c r="K57" s="11"/>
      <c r="L57" s="6"/>
      <c r="M57" s="9"/>
      <c r="N57" s="12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" customHeight="1">
      <c r="A58" s="6"/>
      <c r="B58" s="8"/>
      <c r="C58" s="8"/>
      <c r="D58" s="8"/>
      <c r="E58" s="6"/>
      <c r="F58" s="9"/>
      <c r="G58" s="6"/>
      <c r="H58" s="6"/>
      <c r="I58" s="6"/>
      <c r="J58" s="10"/>
      <c r="K58" s="11"/>
      <c r="L58" s="6"/>
      <c r="M58" s="9"/>
      <c r="N58" s="12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" customHeight="1">
      <c r="A59" s="6"/>
      <c r="B59" s="8"/>
      <c r="C59" s="8"/>
      <c r="D59" s="8"/>
      <c r="E59" s="6"/>
      <c r="F59" s="9"/>
      <c r="G59" s="6"/>
      <c r="H59" s="6"/>
      <c r="I59" s="6"/>
      <c r="J59" s="10"/>
      <c r="K59" s="11"/>
      <c r="L59" s="6"/>
      <c r="M59" s="9"/>
      <c r="N59" s="12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" customHeight="1">
      <c r="A60" s="6"/>
      <c r="B60" s="8"/>
      <c r="C60" s="8"/>
      <c r="D60" s="8"/>
      <c r="E60" s="6"/>
      <c r="F60" s="9"/>
      <c r="G60" s="6"/>
      <c r="H60" s="6"/>
      <c r="I60" s="6"/>
      <c r="J60" s="10"/>
      <c r="K60" s="11"/>
      <c r="L60" s="6"/>
      <c r="M60" s="9"/>
      <c r="N60" s="12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" customHeight="1">
      <c r="A61" s="6"/>
      <c r="B61" s="8"/>
      <c r="C61" s="8"/>
      <c r="D61" s="8"/>
      <c r="E61" s="6"/>
      <c r="F61" s="9"/>
      <c r="G61" s="6"/>
      <c r="H61" s="6"/>
      <c r="I61" s="6"/>
      <c r="J61" s="10"/>
      <c r="K61" s="11"/>
      <c r="L61" s="6"/>
      <c r="M61" s="9"/>
      <c r="N61" s="12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>
      <c r="A62" s="6"/>
      <c r="B62" s="8"/>
      <c r="C62" s="8"/>
      <c r="D62" s="8"/>
      <c r="E62" s="6"/>
      <c r="F62" s="9"/>
      <c r="G62" s="6"/>
      <c r="H62" s="6"/>
      <c r="I62" s="6"/>
      <c r="J62" s="10"/>
      <c r="K62" s="11"/>
      <c r="L62" s="6"/>
      <c r="M62" s="9"/>
      <c r="N62" s="12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>
      <c r="A63" s="6"/>
      <c r="B63" s="8"/>
      <c r="C63" s="8"/>
      <c r="D63" s="8"/>
      <c r="E63" s="6"/>
      <c r="F63" s="9"/>
      <c r="G63" s="6"/>
      <c r="H63" s="6"/>
      <c r="I63" s="6"/>
      <c r="J63" s="10"/>
      <c r="K63" s="11"/>
      <c r="L63" s="6"/>
      <c r="M63" s="9"/>
      <c r="N63" s="12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" customHeight="1">
      <c r="A64" s="6"/>
      <c r="B64" s="8"/>
      <c r="C64" s="8"/>
      <c r="D64" s="8"/>
      <c r="E64" s="6"/>
      <c r="F64" s="9"/>
      <c r="G64" s="6"/>
      <c r="H64" s="6"/>
      <c r="I64" s="6"/>
      <c r="J64" s="10"/>
      <c r="K64" s="11"/>
      <c r="L64" s="6"/>
      <c r="M64" s="9"/>
      <c r="N64" s="12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" customHeight="1">
      <c r="A65" s="6"/>
      <c r="B65" s="8"/>
      <c r="C65" s="8"/>
      <c r="D65" s="8"/>
      <c r="E65" s="6"/>
      <c r="F65" s="9"/>
      <c r="G65" s="6"/>
      <c r="H65" s="6"/>
      <c r="I65" s="6"/>
      <c r="J65" s="10"/>
      <c r="K65" s="11"/>
      <c r="L65" s="6"/>
      <c r="M65" s="9"/>
      <c r="N65" s="12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" customHeight="1">
      <c r="A66" s="6"/>
      <c r="B66" s="8"/>
      <c r="C66" s="8"/>
      <c r="D66" s="8"/>
      <c r="E66" s="6"/>
      <c r="F66" s="9"/>
      <c r="G66" s="6"/>
      <c r="H66" s="6"/>
      <c r="I66" s="6"/>
      <c r="J66" s="10"/>
      <c r="K66" s="11"/>
      <c r="L66" s="6"/>
      <c r="M66" s="9"/>
      <c r="N66" s="12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8"/>
      <c r="C67" s="8"/>
      <c r="D67" s="8"/>
      <c r="E67" s="6"/>
      <c r="F67" s="9"/>
      <c r="G67" s="6"/>
      <c r="H67" s="6"/>
      <c r="I67" s="6"/>
      <c r="J67" s="10"/>
      <c r="K67" s="11"/>
      <c r="L67" s="6"/>
      <c r="M67" s="9"/>
      <c r="N67" s="12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8"/>
      <c r="C68" s="8"/>
      <c r="D68" s="8"/>
      <c r="E68" s="6"/>
      <c r="F68" s="9"/>
      <c r="G68" s="6"/>
      <c r="H68" s="6"/>
      <c r="I68" s="6"/>
      <c r="J68" s="10"/>
      <c r="K68" s="11"/>
      <c r="L68" s="6"/>
      <c r="M68" s="9"/>
      <c r="N68" s="12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8"/>
      <c r="C69" s="8"/>
      <c r="D69" s="8"/>
      <c r="E69" s="6"/>
      <c r="F69" s="9"/>
      <c r="G69" s="6"/>
      <c r="H69" s="6"/>
      <c r="I69" s="6"/>
      <c r="J69" s="10"/>
      <c r="K69" s="11"/>
      <c r="L69" s="6"/>
      <c r="M69" s="9"/>
      <c r="N69" s="12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8"/>
      <c r="C70" s="8"/>
      <c r="D70" s="8"/>
      <c r="E70" s="6"/>
      <c r="F70" s="9"/>
      <c r="G70" s="6"/>
      <c r="H70" s="6"/>
      <c r="I70" s="6"/>
      <c r="J70" s="10"/>
      <c r="K70" s="11"/>
      <c r="L70" s="6"/>
      <c r="M70" s="9"/>
      <c r="N70" s="12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8"/>
      <c r="C71" s="8"/>
      <c r="D71" s="8"/>
      <c r="E71" s="6"/>
      <c r="F71" s="9"/>
      <c r="G71" s="6"/>
      <c r="H71" s="6"/>
      <c r="I71" s="6"/>
      <c r="J71" s="10"/>
      <c r="K71" s="11"/>
      <c r="L71" s="6"/>
      <c r="M71" s="9"/>
      <c r="N71" s="12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8"/>
      <c r="C72" s="8"/>
      <c r="D72" s="8"/>
      <c r="E72" s="6"/>
      <c r="F72" s="9"/>
      <c r="G72" s="6"/>
      <c r="H72" s="6"/>
      <c r="I72" s="6"/>
      <c r="J72" s="10"/>
      <c r="K72" s="11"/>
      <c r="L72" s="6"/>
      <c r="M72" s="9"/>
      <c r="N72" s="12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8"/>
      <c r="C73" s="8"/>
      <c r="D73" s="8"/>
      <c r="E73" s="6"/>
      <c r="F73" s="9"/>
      <c r="G73" s="6"/>
      <c r="H73" s="6"/>
      <c r="I73" s="6"/>
      <c r="J73" s="10"/>
      <c r="K73" s="11"/>
      <c r="L73" s="6"/>
      <c r="M73" s="9"/>
      <c r="N73" s="12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8"/>
      <c r="C74" s="8"/>
      <c r="D74" s="8"/>
      <c r="E74" s="6"/>
      <c r="F74" s="9"/>
      <c r="G74" s="6"/>
      <c r="H74" s="6"/>
      <c r="I74" s="6"/>
      <c r="J74" s="10"/>
      <c r="K74" s="11"/>
      <c r="L74" s="6"/>
      <c r="M74" s="9"/>
      <c r="N74" s="12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8"/>
      <c r="C75" s="8"/>
      <c r="D75" s="8"/>
      <c r="E75" s="6"/>
      <c r="F75" s="9"/>
      <c r="G75" s="6"/>
      <c r="H75" s="6"/>
      <c r="I75" s="6"/>
      <c r="J75" s="10"/>
      <c r="K75" s="11"/>
      <c r="L75" s="6"/>
      <c r="M75" s="9"/>
      <c r="N75" s="12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8"/>
      <c r="C76" s="8"/>
      <c r="D76" s="8"/>
      <c r="E76" s="6"/>
      <c r="F76" s="9"/>
      <c r="G76" s="6"/>
      <c r="H76" s="6"/>
      <c r="I76" s="6"/>
      <c r="J76" s="10"/>
      <c r="K76" s="11"/>
      <c r="L76" s="6"/>
      <c r="M76" s="9"/>
      <c r="N76" s="12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8"/>
      <c r="C77" s="8"/>
      <c r="D77" s="8"/>
      <c r="E77" s="6"/>
      <c r="F77" s="9"/>
      <c r="G77" s="6"/>
      <c r="H77" s="6"/>
      <c r="I77" s="6"/>
      <c r="J77" s="10"/>
      <c r="K77" s="11"/>
      <c r="L77" s="6"/>
      <c r="M77" s="9"/>
      <c r="N77" s="12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8"/>
      <c r="C78" s="8"/>
      <c r="D78" s="8"/>
      <c r="E78" s="6"/>
      <c r="F78" s="9"/>
      <c r="G78" s="6"/>
      <c r="H78" s="6"/>
      <c r="I78" s="6"/>
      <c r="J78" s="10"/>
      <c r="K78" s="11"/>
      <c r="L78" s="6"/>
      <c r="M78" s="9"/>
      <c r="N78" s="12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8"/>
      <c r="C79" s="8"/>
      <c r="D79" s="8"/>
      <c r="E79" s="6"/>
      <c r="F79" s="9"/>
      <c r="G79" s="6"/>
      <c r="H79" s="6"/>
      <c r="I79" s="6"/>
      <c r="J79" s="10"/>
      <c r="K79" s="11"/>
      <c r="L79" s="6"/>
      <c r="M79" s="9"/>
      <c r="N79" s="12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8"/>
      <c r="C80" s="8"/>
      <c r="D80" s="8"/>
      <c r="E80" s="6"/>
      <c r="F80" s="9"/>
      <c r="G80" s="6"/>
      <c r="H80" s="6"/>
      <c r="I80" s="6"/>
      <c r="J80" s="10"/>
      <c r="K80" s="11"/>
      <c r="L80" s="6"/>
      <c r="M80" s="9"/>
      <c r="N80" s="12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8"/>
      <c r="C81" s="8"/>
      <c r="D81" s="8"/>
      <c r="E81" s="6"/>
      <c r="F81" s="9"/>
      <c r="G81" s="6"/>
      <c r="H81" s="6"/>
      <c r="I81" s="6"/>
      <c r="J81" s="10"/>
      <c r="K81" s="11"/>
      <c r="L81" s="6"/>
      <c r="M81" s="9"/>
      <c r="N81" s="12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8"/>
      <c r="C82" s="8"/>
      <c r="D82" s="8"/>
      <c r="E82" s="6"/>
      <c r="F82" s="9"/>
      <c r="G82" s="6"/>
      <c r="H82" s="6"/>
      <c r="I82" s="6"/>
      <c r="J82" s="10"/>
      <c r="K82" s="11"/>
      <c r="L82" s="6"/>
      <c r="M82" s="9"/>
      <c r="N82" s="12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8"/>
      <c r="C83" s="8"/>
      <c r="D83" s="8"/>
      <c r="E83" s="6"/>
      <c r="F83" s="9"/>
      <c r="G83" s="6"/>
      <c r="H83" s="6"/>
      <c r="I83" s="6"/>
      <c r="J83" s="10"/>
      <c r="K83" s="11"/>
      <c r="L83" s="6"/>
      <c r="M83" s="9"/>
      <c r="N83" s="12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8"/>
      <c r="C84" s="8"/>
      <c r="D84" s="8"/>
      <c r="E84" s="6"/>
      <c r="F84" s="9"/>
      <c r="G84" s="6"/>
      <c r="H84" s="6"/>
      <c r="I84" s="6"/>
      <c r="J84" s="10"/>
      <c r="K84" s="11"/>
      <c r="L84" s="6"/>
      <c r="M84" s="9"/>
      <c r="N84" s="12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8"/>
      <c r="C85" s="8"/>
      <c r="D85" s="8"/>
      <c r="E85" s="6"/>
      <c r="F85" s="9"/>
      <c r="G85" s="6"/>
      <c r="H85" s="6"/>
      <c r="I85" s="6"/>
      <c r="J85" s="10"/>
      <c r="K85" s="11"/>
      <c r="L85" s="6"/>
      <c r="M85" s="9"/>
      <c r="N85" s="12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8"/>
      <c r="C86" s="8"/>
      <c r="D86" s="8"/>
      <c r="E86" s="6"/>
      <c r="F86" s="9"/>
      <c r="G86" s="6"/>
      <c r="H86" s="6"/>
      <c r="I86" s="6"/>
      <c r="J86" s="10"/>
      <c r="K86" s="11"/>
      <c r="L86" s="6"/>
      <c r="M86" s="9"/>
      <c r="N86" s="12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8"/>
      <c r="C87" s="8"/>
      <c r="D87" s="8"/>
      <c r="E87" s="6"/>
      <c r="F87" s="9"/>
      <c r="G87" s="6"/>
      <c r="H87" s="6"/>
      <c r="I87" s="6"/>
      <c r="J87" s="10"/>
      <c r="K87" s="11"/>
      <c r="L87" s="6"/>
      <c r="M87" s="9"/>
      <c r="N87" s="12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8"/>
      <c r="C88" s="8"/>
      <c r="D88" s="8"/>
      <c r="E88" s="6"/>
      <c r="F88" s="9"/>
      <c r="G88" s="6"/>
      <c r="H88" s="6"/>
      <c r="I88" s="6"/>
      <c r="J88" s="10"/>
      <c r="K88" s="11"/>
      <c r="L88" s="6"/>
      <c r="M88" s="9"/>
      <c r="N88" s="12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8"/>
      <c r="C89" s="8"/>
      <c r="D89" s="8"/>
      <c r="E89" s="6"/>
      <c r="F89" s="9"/>
      <c r="G89" s="6"/>
      <c r="H89" s="6"/>
      <c r="I89" s="6"/>
      <c r="J89" s="10"/>
      <c r="K89" s="11"/>
      <c r="L89" s="6"/>
      <c r="M89" s="9"/>
      <c r="N89" s="12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8"/>
      <c r="C90" s="8"/>
      <c r="D90" s="8"/>
      <c r="E90" s="6"/>
      <c r="F90" s="9"/>
      <c r="G90" s="6"/>
      <c r="H90" s="6"/>
      <c r="I90" s="6"/>
      <c r="J90" s="10"/>
      <c r="K90" s="11"/>
      <c r="L90" s="6"/>
      <c r="M90" s="9"/>
      <c r="N90" s="12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8"/>
      <c r="C91" s="8"/>
      <c r="D91" s="8"/>
      <c r="E91" s="6"/>
      <c r="F91" s="9"/>
      <c r="G91" s="6"/>
      <c r="H91" s="6"/>
      <c r="I91" s="6"/>
      <c r="J91" s="10"/>
      <c r="K91" s="11"/>
      <c r="L91" s="6"/>
      <c r="M91" s="9"/>
      <c r="N91" s="12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8"/>
      <c r="C92" s="8"/>
      <c r="D92" s="8"/>
      <c r="E92" s="6"/>
      <c r="F92" s="9"/>
      <c r="G92" s="6"/>
      <c r="H92" s="6"/>
      <c r="I92" s="6"/>
      <c r="J92" s="10"/>
      <c r="K92" s="11"/>
      <c r="L92" s="6"/>
      <c r="M92" s="9"/>
      <c r="N92" s="12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8"/>
      <c r="C93" s="8"/>
      <c r="D93" s="8"/>
      <c r="E93" s="6"/>
      <c r="F93" s="9"/>
      <c r="G93" s="6"/>
      <c r="H93" s="6"/>
      <c r="I93" s="6"/>
      <c r="J93" s="10"/>
      <c r="K93" s="11"/>
      <c r="L93" s="6"/>
      <c r="M93" s="9"/>
      <c r="N93" s="12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8"/>
      <c r="C94" s="8"/>
      <c r="D94" s="8"/>
      <c r="E94" s="6"/>
      <c r="F94" s="9"/>
      <c r="G94" s="6"/>
      <c r="H94" s="6"/>
      <c r="I94" s="6"/>
      <c r="J94" s="10"/>
      <c r="K94" s="11"/>
      <c r="L94" s="6"/>
      <c r="M94" s="9"/>
      <c r="N94" s="12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8"/>
      <c r="C95" s="8"/>
      <c r="D95" s="8"/>
      <c r="E95" s="6"/>
      <c r="F95" s="9"/>
      <c r="G95" s="6"/>
      <c r="H95" s="6"/>
      <c r="I95" s="6"/>
      <c r="J95" s="10"/>
      <c r="K95" s="11"/>
      <c r="L95" s="6"/>
      <c r="M95" s="9"/>
      <c r="N95" s="12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8"/>
      <c r="C96" s="8"/>
      <c r="D96" s="8"/>
      <c r="E96" s="6"/>
      <c r="F96" s="9"/>
      <c r="G96" s="6"/>
      <c r="H96" s="6"/>
      <c r="I96" s="6"/>
      <c r="J96" s="10"/>
      <c r="K96" s="11"/>
      <c r="L96" s="6"/>
      <c r="M96" s="9"/>
      <c r="N96" s="12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8"/>
      <c r="C97" s="8"/>
      <c r="D97" s="8"/>
      <c r="E97" s="6"/>
      <c r="F97" s="9"/>
      <c r="G97" s="6"/>
      <c r="H97" s="6"/>
      <c r="I97" s="6"/>
      <c r="J97" s="10"/>
      <c r="K97" s="11"/>
      <c r="L97" s="6"/>
      <c r="M97" s="9"/>
      <c r="N97" s="12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8"/>
      <c r="C98" s="8"/>
      <c r="D98" s="8"/>
      <c r="E98" s="6"/>
      <c r="F98" s="9"/>
      <c r="G98" s="6"/>
      <c r="H98" s="6"/>
      <c r="I98" s="6"/>
      <c r="J98" s="10"/>
      <c r="K98" s="11"/>
      <c r="L98" s="6"/>
      <c r="M98" s="9"/>
      <c r="N98" s="12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8"/>
      <c r="C99" s="8"/>
      <c r="D99" s="8"/>
      <c r="E99" s="6"/>
      <c r="F99" s="9"/>
      <c r="G99" s="6"/>
      <c r="H99" s="6"/>
      <c r="I99" s="6"/>
      <c r="J99" s="10"/>
      <c r="K99" s="11"/>
      <c r="L99" s="6"/>
      <c r="M99" s="9"/>
      <c r="N99" s="12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8"/>
      <c r="C100" s="8"/>
      <c r="D100" s="8"/>
      <c r="E100" s="6"/>
      <c r="F100" s="9"/>
      <c r="G100" s="6"/>
      <c r="H100" s="6"/>
      <c r="I100" s="6"/>
      <c r="J100" s="10"/>
      <c r="K100" s="11"/>
      <c r="L100" s="6"/>
      <c r="M100" s="9"/>
      <c r="N100" s="12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8"/>
      <c r="C101" s="8"/>
      <c r="D101" s="8"/>
      <c r="E101" s="6"/>
      <c r="F101" s="9"/>
      <c r="G101" s="6"/>
      <c r="H101" s="6"/>
      <c r="I101" s="6"/>
      <c r="J101" s="10"/>
      <c r="K101" s="11"/>
      <c r="L101" s="6"/>
      <c r="M101" s="9"/>
      <c r="N101" s="12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8"/>
      <c r="C102" s="8"/>
      <c r="D102" s="8"/>
      <c r="E102" s="6"/>
      <c r="F102" s="9"/>
      <c r="G102" s="6"/>
      <c r="H102" s="6"/>
      <c r="I102" s="6"/>
      <c r="J102" s="10"/>
      <c r="K102" s="11"/>
      <c r="L102" s="6"/>
      <c r="M102" s="9"/>
      <c r="N102" s="12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8"/>
      <c r="C103" s="8"/>
      <c r="D103" s="8"/>
      <c r="E103" s="6"/>
      <c r="F103" s="9"/>
      <c r="G103" s="6"/>
      <c r="H103" s="6"/>
      <c r="I103" s="6"/>
      <c r="J103" s="10"/>
      <c r="K103" s="11"/>
      <c r="L103" s="6"/>
      <c r="M103" s="9"/>
      <c r="N103" s="12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8"/>
      <c r="C104" s="8"/>
      <c r="D104" s="8"/>
      <c r="E104" s="6"/>
      <c r="F104" s="9"/>
      <c r="G104" s="6"/>
      <c r="H104" s="6"/>
      <c r="I104" s="6"/>
      <c r="J104" s="10"/>
      <c r="K104" s="11"/>
      <c r="L104" s="6"/>
      <c r="M104" s="9"/>
      <c r="N104" s="12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8"/>
      <c r="C105" s="8"/>
      <c r="D105" s="8"/>
      <c r="E105" s="6"/>
      <c r="F105" s="9"/>
      <c r="G105" s="6"/>
      <c r="H105" s="6"/>
      <c r="I105" s="6"/>
      <c r="J105" s="10"/>
      <c r="K105" s="11"/>
      <c r="L105" s="6"/>
      <c r="M105" s="9"/>
      <c r="N105" s="12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8"/>
      <c r="C106" s="8"/>
      <c r="D106" s="8"/>
      <c r="E106" s="6"/>
      <c r="F106" s="9"/>
      <c r="G106" s="6"/>
      <c r="H106" s="6"/>
      <c r="I106" s="6"/>
      <c r="J106" s="10"/>
      <c r="K106" s="11"/>
      <c r="L106" s="6"/>
      <c r="M106" s="9"/>
      <c r="N106" s="12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8"/>
      <c r="C107" s="8"/>
      <c r="D107" s="8"/>
      <c r="E107" s="6"/>
      <c r="F107" s="9"/>
      <c r="G107" s="6"/>
      <c r="H107" s="6"/>
      <c r="I107" s="6"/>
      <c r="J107" s="10"/>
      <c r="K107" s="11"/>
      <c r="L107" s="6"/>
      <c r="M107" s="9"/>
      <c r="N107" s="12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8"/>
      <c r="C108" s="8"/>
      <c r="D108" s="8"/>
      <c r="E108" s="6"/>
      <c r="F108" s="9"/>
      <c r="G108" s="6"/>
      <c r="H108" s="6"/>
      <c r="I108" s="6"/>
      <c r="J108" s="10"/>
      <c r="K108" s="11"/>
      <c r="L108" s="6"/>
      <c r="M108" s="9"/>
      <c r="N108" s="12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8"/>
      <c r="C109" s="8"/>
      <c r="D109" s="8"/>
      <c r="E109" s="6"/>
      <c r="F109" s="9"/>
      <c r="G109" s="6"/>
      <c r="H109" s="6"/>
      <c r="I109" s="6"/>
      <c r="J109" s="10"/>
      <c r="K109" s="11"/>
      <c r="L109" s="6"/>
      <c r="M109" s="9"/>
      <c r="N109" s="12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8"/>
      <c r="C110" s="8"/>
      <c r="D110" s="8"/>
      <c r="E110" s="6"/>
      <c r="F110" s="9"/>
      <c r="G110" s="6"/>
      <c r="H110" s="6"/>
      <c r="I110" s="6"/>
      <c r="J110" s="10"/>
      <c r="K110" s="11"/>
      <c r="L110" s="6"/>
      <c r="M110" s="9"/>
      <c r="N110" s="12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8"/>
      <c r="C111" s="8"/>
      <c r="D111" s="8"/>
      <c r="E111" s="6"/>
      <c r="F111" s="9"/>
      <c r="G111" s="6"/>
      <c r="H111" s="6"/>
      <c r="I111" s="6"/>
      <c r="J111" s="10"/>
      <c r="K111" s="11"/>
      <c r="L111" s="6"/>
      <c r="M111" s="9"/>
      <c r="N111" s="12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8"/>
      <c r="C112" s="8"/>
      <c r="D112" s="8"/>
      <c r="E112" s="6"/>
      <c r="F112" s="9"/>
      <c r="G112" s="6"/>
      <c r="H112" s="6"/>
      <c r="I112" s="6"/>
      <c r="J112" s="10"/>
      <c r="K112" s="11"/>
      <c r="L112" s="6"/>
      <c r="M112" s="9"/>
      <c r="N112" s="12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8"/>
      <c r="C113" s="8"/>
      <c r="D113" s="8"/>
      <c r="E113" s="6"/>
      <c r="F113" s="9"/>
      <c r="G113" s="6"/>
      <c r="H113" s="6"/>
      <c r="I113" s="6"/>
      <c r="J113" s="10"/>
      <c r="K113" s="11"/>
      <c r="L113" s="6"/>
      <c r="M113" s="9"/>
      <c r="N113" s="12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8"/>
      <c r="C114" s="8"/>
      <c r="D114" s="8"/>
      <c r="E114" s="6"/>
      <c r="F114" s="9"/>
      <c r="G114" s="6"/>
      <c r="H114" s="6"/>
      <c r="I114" s="6"/>
      <c r="J114" s="10"/>
      <c r="K114" s="11"/>
      <c r="L114" s="6"/>
      <c r="M114" s="9"/>
      <c r="N114" s="12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8"/>
      <c r="C115" s="8"/>
      <c r="D115" s="8"/>
      <c r="E115" s="6"/>
      <c r="F115" s="9"/>
      <c r="G115" s="6"/>
      <c r="H115" s="6"/>
      <c r="I115" s="6"/>
      <c r="J115" s="10"/>
      <c r="K115" s="11"/>
      <c r="L115" s="6"/>
      <c r="M115" s="9"/>
      <c r="N115" s="12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8"/>
      <c r="C116" s="8"/>
      <c r="D116" s="8"/>
      <c r="E116" s="6"/>
      <c r="F116" s="9"/>
      <c r="G116" s="6"/>
      <c r="H116" s="6"/>
      <c r="I116" s="6"/>
      <c r="J116" s="10"/>
      <c r="K116" s="11"/>
      <c r="L116" s="6"/>
      <c r="M116" s="9"/>
      <c r="N116" s="12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8"/>
      <c r="C117" s="8"/>
      <c r="D117" s="8"/>
      <c r="E117" s="6"/>
      <c r="F117" s="9"/>
      <c r="G117" s="6"/>
      <c r="H117" s="6"/>
      <c r="I117" s="6"/>
      <c r="J117" s="10"/>
      <c r="K117" s="11"/>
      <c r="L117" s="6"/>
      <c r="M117" s="9"/>
      <c r="N117" s="12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8"/>
      <c r="C118" s="8"/>
      <c r="D118" s="8"/>
      <c r="E118" s="6"/>
      <c r="F118" s="9"/>
      <c r="G118" s="6"/>
      <c r="H118" s="6"/>
      <c r="I118" s="6"/>
      <c r="J118" s="10"/>
      <c r="K118" s="11"/>
      <c r="L118" s="6"/>
      <c r="M118" s="9"/>
      <c r="N118" s="12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8"/>
      <c r="C119" s="8"/>
      <c r="D119" s="8"/>
      <c r="E119" s="6"/>
      <c r="F119" s="9"/>
      <c r="G119" s="6"/>
      <c r="H119" s="6"/>
      <c r="I119" s="6"/>
      <c r="J119" s="10"/>
      <c r="K119" s="11"/>
      <c r="L119" s="6"/>
      <c r="M119" s="9"/>
      <c r="N119" s="12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8"/>
      <c r="C120" s="8"/>
      <c r="D120" s="8"/>
      <c r="E120" s="6"/>
      <c r="F120" s="9"/>
      <c r="G120" s="6"/>
      <c r="H120" s="6"/>
      <c r="I120" s="6"/>
      <c r="J120" s="10"/>
      <c r="K120" s="11"/>
      <c r="L120" s="6"/>
      <c r="M120" s="9"/>
      <c r="N120" s="12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8"/>
      <c r="C121" s="8"/>
      <c r="D121" s="8"/>
      <c r="E121" s="6"/>
      <c r="F121" s="9"/>
      <c r="G121" s="6"/>
      <c r="H121" s="6"/>
      <c r="I121" s="6"/>
      <c r="J121" s="10"/>
      <c r="K121" s="11"/>
      <c r="L121" s="6"/>
      <c r="M121" s="9"/>
      <c r="N121" s="12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8"/>
      <c r="C122" s="8"/>
      <c r="D122" s="8"/>
      <c r="E122" s="6"/>
      <c r="F122" s="9"/>
      <c r="G122" s="6"/>
      <c r="H122" s="6"/>
      <c r="I122" s="6"/>
      <c r="J122" s="10"/>
      <c r="K122" s="11"/>
      <c r="L122" s="6"/>
      <c r="M122" s="9"/>
      <c r="N122" s="12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8"/>
      <c r="C123" s="8"/>
      <c r="D123" s="8"/>
      <c r="E123" s="6"/>
      <c r="F123" s="9"/>
      <c r="G123" s="6"/>
      <c r="H123" s="6"/>
      <c r="I123" s="6"/>
      <c r="J123" s="10"/>
      <c r="K123" s="11"/>
      <c r="L123" s="6"/>
      <c r="M123" s="9"/>
      <c r="N123" s="12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8"/>
      <c r="C124" s="8"/>
      <c r="D124" s="8"/>
      <c r="E124" s="6"/>
      <c r="F124" s="9"/>
      <c r="G124" s="6"/>
      <c r="H124" s="6"/>
      <c r="I124" s="6"/>
      <c r="J124" s="10"/>
      <c r="K124" s="11"/>
      <c r="L124" s="6"/>
      <c r="M124" s="9"/>
      <c r="N124" s="12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8"/>
      <c r="C125" s="8"/>
      <c r="D125" s="8"/>
      <c r="E125" s="6"/>
      <c r="F125" s="9"/>
      <c r="G125" s="6"/>
      <c r="H125" s="6"/>
      <c r="I125" s="6"/>
      <c r="J125" s="10"/>
      <c r="K125" s="11"/>
      <c r="L125" s="6"/>
      <c r="M125" s="9"/>
      <c r="N125" s="12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8"/>
      <c r="C126" s="8"/>
      <c r="D126" s="8"/>
      <c r="E126" s="6"/>
      <c r="F126" s="9"/>
      <c r="G126" s="6"/>
      <c r="H126" s="6"/>
      <c r="I126" s="6"/>
      <c r="J126" s="10"/>
      <c r="K126" s="11"/>
      <c r="L126" s="6"/>
      <c r="M126" s="9"/>
      <c r="N126" s="12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8"/>
      <c r="C127" s="8"/>
      <c r="D127" s="8"/>
      <c r="E127" s="6"/>
      <c r="F127" s="9"/>
      <c r="G127" s="6"/>
      <c r="H127" s="6"/>
      <c r="I127" s="6"/>
      <c r="J127" s="10"/>
      <c r="K127" s="11"/>
      <c r="L127" s="6"/>
      <c r="M127" s="9"/>
      <c r="N127" s="12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8"/>
      <c r="C128" s="8"/>
      <c r="D128" s="8"/>
      <c r="E128" s="6"/>
      <c r="F128" s="9"/>
      <c r="G128" s="6"/>
      <c r="H128" s="6"/>
      <c r="I128" s="6"/>
      <c r="J128" s="10"/>
      <c r="K128" s="11"/>
      <c r="L128" s="6"/>
      <c r="M128" s="9"/>
      <c r="N128" s="1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8"/>
      <c r="C129" s="8"/>
      <c r="D129" s="8"/>
      <c r="E129" s="6"/>
      <c r="F129" s="9"/>
      <c r="G129" s="6"/>
      <c r="H129" s="6"/>
      <c r="I129" s="6"/>
      <c r="J129" s="10"/>
      <c r="K129" s="11"/>
      <c r="L129" s="6"/>
      <c r="M129" s="9"/>
      <c r="N129" s="1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8"/>
      <c r="C130" s="8"/>
      <c r="D130" s="8"/>
      <c r="E130" s="6"/>
      <c r="F130" s="9"/>
      <c r="G130" s="6"/>
      <c r="H130" s="6"/>
      <c r="I130" s="6"/>
      <c r="J130" s="10"/>
      <c r="K130" s="11"/>
      <c r="L130" s="6"/>
      <c r="M130" s="9"/>
      <c r="N130" s="12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8"/>
      <c r="C131" s="8"/>
      <c r="D131" s="8"/>
      <c r="E131" s="6"/>
      <c r="F131" s="9"/>
      <c r="G131" s="6"/>
      <c r="H131" s="6"/>
      <c r="I131" s="6"/>
      <c r="J131" s="10"/>
      <c r="K131" s="11"/>
      <c r="L131" s="6"/>
      <c r="M131" s="9"/>
      <c r="N131" s="12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8"/>
      <c r="C132" s="8"/>
      <c r="D132" s="8"/>
      <c r="E132" s="6"/>
      <c r="F132" s="9"/>
      <c r="G132" s="6"/>
      <c r="H132" s="6"/>
      <c r="I132" s="6"/>
      <c r="J132" s="10"/>
      <c r="K132" s="11"/>
      <c r="L132" s="6"/>
      <c r="M132" s="9"/>
      <c r="N132" s="12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8"/>
      <c r="C133" s="8"/>
      <c r="D133" s="8"/>
      <c r="E133" s="6"/>
      <c r="F133" s="9"/>
      <c r="G133" s="6"/>
      <c r="H133" s="6"/>
      <c r="I133" s="6"/>
      <c r="J133" s="10"/>
      <c r="K133" s="11"/>
      <c r="L133" s="6"/>
      <c r="M133" s="9"/>
      <c r="N133" s="12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8"/>
      <c r="C134" s="8"/>
      <c r="D134" s="8"/>
      <c r="E134" s="6"/>
      <c r="F134" s="9"/>
      <c r="G134" s="6"/>
      <c r="H134" s="6"/>
      <c r="I134" s="6"/>
      <c r="J134" s="10"/>
      <c r="K134" s="11"/>
      <c r="L134" s="6"/>
      <c r="M134" s="9"/>
      <c r="N134" s="12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8"/>
      <c r="C135" s="8"/>
      <c r="D135" s="8"/>
      <c r="E135" s="6"/>
      <c r="F135" s="9"/>
      <c r="G135" s="6"/>
      <c r="H135" s="6"/>
      <c r="I135" s="6"/>
      <c r="J135" s="10"/>
      <c r="K135" s="11"/>
      <c r="L135" s="6"/>
      <c r="M135" s="9"/>
      <c r="N135" s="12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8"/>
      <c r="C136" s="8"/>
      <c r="D136" s="8"/>
      <c r="E136" s="6"/>
      <c r="F136" s="9"/>
      <c r="G136" s="6"/>
      <c r="H136" s="6"/>
      <c r="I136" s="6"/>
      <c r="J136" s="10"/>
      <c r="K136" s="11"/>
      <c r="L136" s="6"/>
      <c r="M136" s="9"/>
      <c r="N136" s="12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8"/>
      <c r="C137" s="8"/>
      <c r="D137" s="8"/>
      <c r="E137" s="6"/>
      <c r="F137" s="9"/>
      <c r="G137" s="6"/>
      <c r="H137" s="6"/>
      <c r="I137" s="6"/>
      <c r="J137" s="10"/>
      <c r="K137" s="11"/>
      <c r="L137" s="6"/>
      <c r="M137" s="9"/>
      <c r="N137" s="12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8"/>
      <c r="C138" s="8"/>
      <c r="D138" s="8"/>
      <c r="E138" s="6"/>
      <c r="F138" s="9"/>
      <c r="G138" s="6"/>
      <c r="H138" s="6"/>
      <c r="I138" s="6"/>
      <c r="J138" s="10"/>
      <c r="K138" s="11"/>
      <c r="L138" s="6"/>
      <c r="M138" s="9"/>
      <c r="N138" s="12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8"/>
      <c r="C139" s="8"/>
      <c r="D139" s="8"/>
      <c r="E139" s="6"/>
      <c r="F139" s="9"/>
      <c r="G139" s="6"/>
      <c r="H139" s="6"/>
      <c r="I139" s="6"/>
      <c r="J139" s="10"/>
      <c r="K139" s="11"/>
      <c r="L139" s="6"/>
      <c r="M139" s="9"/>
      <c r="N139" s="12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8"/>
      <c r="C140" s="8"/>
      <c r="D140" s="8"/>
      <c r="E140" s="6"/>
      <c r="F140" s="9"/>
      <c r="G140" s="6"/>
      <c r="H140" s="6"/>
      <c r="I140" s="6"/>
      <c r="J140" s="10"/>
      <c r="K140" s="11"/>
      <c r="L140" s="6"/>
      <c r="M140" s="9"/>
      <c r="N140" s="12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8"/>
      <c r="C141" s="8"/>
      <c r="D141" s="8"/>
      <c r="E141" s="6"/>
      <c r="F141" s="9"/>
      <c r="G141" s="6"/>
      <c r="H141" s="6"/>
      <c r="I141" s="6"/>
      <c r="J141" s="10"/>
      <c r="K141" s="11"/>
      <c r="L141" s="6"/>
      <c r="M141" s="9"/>
      <c r="N141" s="12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8"/>
      <c r="C142" s="8"/>
      <c r="D142" s="8"/>
      <c r="E142" s="6"/>
      <c r="F142" s="9"/>
      <c r="G142" s="6"/>
      <c r="H142" s="6"/>
      <c r="I142" s="6"/>
      <c r="J142" s="10"/>
      <c r="K142" s="11"/>
      <c r="L142" s="6"/>
      <c r="M142" s="9"/>
      <c r="N142" s="12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8"/>
      <c r="C143" s="8"/>
      <c r="D143" s="8"/>
      <c r="E143" s="6"/>
      <c r="F143" s="9"/>
      <c r="G143" s="6"/>
      <c r="H143" s="6"/>
      <c r="I143" s="6"/>
      <c r="J143" s="10"/>
      <c r="K143" s="11"/>
      <c r="L143" s="6"/>
      <c r="M143" s="9"/>
      <c r="N143" s="12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8"/>
      <c r="C144" s="8"/>
      <c r="D144" s="8"/>
      <c r="E144" s="6"/>
      <c r="F144" s="9"/>
      <c r="G144" s="6"/>
      <c r="H144" s="6"/>
      <c r="I144" s="6"/>
      <c r="J144" s="10"/>
      <c r="K144" s="11"/>
      <c r="L144" s="6"/>
      <c r="M144" s="9"/>
      <c r="N144" s="12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8"/>
      <c r="C145" s="8"/>
      <c r="D145" s="8"/>
      <c r="E145" s="6"/>
      <c r="F145" s="9"/>
      <c r="G145" s="6"/>
      <c r="H145" s="6"/>
      <c r="I145" s="6"/>
      <c r="J145" s="10"/>
      <c r="K145" s="11"/>
      <c r="L145" s="6"/>
      <c r="M145" s="9"/>
      <c r="N145" s="12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8"/>
      <c r="C146" s="8"/>
      <c r="D146" s="8"/>
      <c r="E146" s="6"/>
      <c r="F146" s="9"/>
      <c r="G146" s="6"/>
      <c r="H146" s="6"/>
      <c r="I146" s="6"/>
      <c r="J146" s="10"/>
      <c r="K146" s="11"/>
      <c r="L146" s="6"/>
      <c r="M146" s="9"/>
      <c r="N146" s="12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8"/>
      <c r="C147" s="8"/>
      <c r="D147" s="8"/>
      <c r="E147" s="6"/>
      <c r="F147" s="9"/>
      <c r="G147" s="6"/>
      <c r="H147" s="6"/>
      <c r="I147" s="6"/>
      <c r="J147" s="10"/>
      <c r="K147" s="11"/>
      <c r="L147" s="6"/>
      <c r="M147" s="9"/>
      <c r="N147" s="12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8"/>
      <c r="C148" s="8"/>
      <c r="D148" s="8"/>
      <c r="E148" s="6"/>
      <c r="F148" s="9"/>
      <c r="G148" s="6"/>
      <c r="H148" s="6"/>
      <c r="I148" s="6"/>
      <c r="J148" s="10"/>
      <c r="K148" s="11"/>
      <c r="L148" s="6"/>
      <c r="M148" s="9"/>
      <c r="N148" s="12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8"/>
      <c r="C149" s="8"/>
      <c r="D149" s="8"/>
      <c r="E149" s="6"/>
      <c r="F149" s="9"/>
      <c r="G149" s="6"/>
      <c r="H149" s="6"/>
      <c r="I149" s="6"/>
      <c r="J149" s="10"/>
      <c r="K149" s="11"/>
      <c r="L149" s="6"/>
      <c r="M149" s="9"/>
      <c r="N149" s="12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8"/>
      <c r="C150" s="8"/>
      <c r="D150" s="8"/>
      <c r="E150" s="6"/>
      <c r="F150" s="9"/>
      <c r="G150" s="6"/>
      <c r="H150" s="6"/>
      <c r="I150" s="6"/>
      <c r="J150" s="10"/>
      <c r="K150" s="11"/>
      <c r="L150" s="6"/>
      <c r="M150" s="9"/>
      <c r="N150" s="12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8"/>
      <c r="C151" s="8"/>
      <c r="D151" s="8"/>
      <c r="E151" s="6"/>
      <c r="F151" s="9"/>
      <c r="G151" s="6"/>
      <c r="H151" s="6"/>
      <c r="I151" s="6"/>
      <c r="J151" s="10"/>
      <c r="K151" s="11"/>
      <c r="L151" s="6"/>
      <c r="M151" s="9"/>
      <c r="N151" s="12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8"/>
      <c r="C152" s="8"/>
      <c r="D152" s="8"/>
      <c r="E152" s="6"/>
      <c r="F152" s="9"/>
      <c r="G152" s="6"/>
      <c r="H152" s="6"/>
      <c r="I152" s="6"/>
      <c r="J152" s="10"/>
      <c r="K152" s="11"/>
      <c r="L152" s="6"/>
      <c r="M152" s="9"/>
      <c r="N152" s="12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8"/>
      <c r="C153" s="8"/>
      <c r="D153" s="8"/>
      <c r="E153" s="6"/>
      <c r="F153" s="9"/>
      <c r="G153" s="6"/>
      <c r="H153" s="6"/>
      <c r="I153" s="6"/>
      <c r="J153" s="10"/>
      <c r="K153" s="11"/>
      <c r="L153" s="6"/>
      <c r="M153" s="9"/>
      <c r="N153" s="12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8"/>
      <c r="C154" s="8"/>
      <c r="D154" s="8"/>
      <c r="E154" s="6"/>
      <c r="F154" s="9"/>
      <c r="G154" s="6"/>
      <c r="H154" s="6"/>
      <c r="I154" s="6"/>
      <c r="J154" s="10"/>
      <c r="K154" s="11"/>
      <c r="L154" s="6"/>
      <c r="M154" s="9"/>
      <c r="N154" s="12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8"/>
      <c r="C155" s="8"/>
      <c r="D155" s="8"/>
      <c r="E155" s="6"/>
      <c r="F155" s="9"/>
      <c r="G155" s="6"/>
      <c r="H155" s="6"/>
      <c r="I155" s="6"/>
      <c r="J155" s="10"/>
      <c r="K155" s="11"/>
      <c r="L155" s="6"/>
      <c r="M155" s="9"/>
      <c r="N155" s="12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8"/>
      <c r="C156" s="8"/>
      <c r="D156" s="8"/>
      <c r="E156" s="6"/>
      <c r="F156" s="9"/>
      <c r="G156" s="6"/>
      <c r="H156" s="6"/>
      <c r="I156" s="6"/>
      <c r="J156" s="10"/>
      <c r="K156" s="11"/>
      <c r="L156" s="6"/>
      <c r="M156" s="9"/>
      <c r="N156" s="12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8"/>
      <c r="C157" s="8"/>
      <c r="D157" s="8"/>
      <c r="E157" s="6"/>
      <c r="F157" s="9"/>
      <c r="G157" s="6"/>
      <c r="H157" s="6"/>
      <c r="I157" s="6"/>
      <c r="J157" s="10"/>
      <c r="K157" s="11"/>
      <c r="L157" s="6"/>
      <c r="M157" s="9"/>
      <c r="N157" s="12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8"/>
      <c r="C158" s="8"/>
      <c r="D158" s="8"/>
      <c r="E158" s="6"/>
      <c r="F158" s="9"/>
      <c r="G158" s="6"/>
      <c r="H158" s="6"/>
      <c r="I158" s="6"/>
      <c r="J158" s="10"/>
      <c r="K158" s="11"/>
      <c r="L158" s="6"/>
      <c r="M158" s="9"/>
      <c r="N158" s="12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8"/>
      <c r="C159" s="8"/>
      <c r="D159" s="8"/>
      <c r="E159" s="6"/>
      <c r="F159" s="9"/>
      <c r="G159" s="6"/>
      <c r="H159" s="6"/>
      <c r="I159" s="6"/>
      <c r="J159" s="10"/>
      <c r="K159" s="11"/>
      <c r="L159" s="6"/>
      <c r="M159" s="9"/>
      <c r="N159" s="12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8"/>
      <c r="C160" s="8"/>
      <c r="D160" s="8"/>
      <c r="E160" s="6"/>
      <c r="F160" s="9"/>
      <c r="G160" s="6"/>
      <c r="H160" s="6"/>
      <c r="I160" s="6"/>
      <c r="J160" s="10"/>
      <c r="K160" s="11"/>
      <c r="L160" s="6"/>
      <c r="M160" s="9"/>
      <c r="N160" s="12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8"/>
      <c r="C161" s="8"/>
      <c r="D161" s="8"/>
      <c r="E161" s="6"/>
      <c r="F161" s="9"/>
      <c r="G161" s="6"/>
      <c r="H161" s="6"/>
      <c r="I161" s="6"/>
      <c r="J161" s="10"/>
      <c r="K161" s="11"/>
      <c r="L161" s="6"/>
      <c r="M161" s="9"/>
      <c r="N161" s="12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8"/>
      <c r="C162" s="8"/>
      <c r="D162" s="8"/>
      <c r="E162" s="6"/>
      <c r="F162" s="9"/>
      <c r="G162" s="6"/>
      <c r="H162" s="6"/>
      <c r="I162" s="6"/>
      <c r="J162" s="10"/>
      <c r="K162" s="11"/>
      <c r="L162" s="6"/>
      <c r="M162" s="9"/>
      <c r="N162" s="12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8"/>
      <c r="C163" s="8"/>
      <c r="D163" s="8"/>
      <c r="E163" s="6"/>
      <c r="F163" s="9"/>
      <c r="G163" s="6"/>
      <c r="H163" s="6"/>
      <c r="I163" s="6"/>
      <c r="J163" s="10"/>
      <c r="K163" s="11"/>
      <c r="L163" s="6"/>
      <c r="M163" s="9"/>
      <c r="N163" s="12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8"/>
      <c r="C164" s="8"/>
      <c r="D164" s="8"/>
      <c r="E164" s="6"/>
      <c r="F164" s="9"/>
      <c r="G164" s="6"/>
      <c r="H164" s="6"/>
      <c r="I164" s="6"/>
      <c r="J164" s="10"/>
      <c r="K164" s="11"/>
      <c r="L164" s="6"/>
      <c r="M164" s="9"/>
      <c r="N164" s="12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8"/>
      <c r="C165" s="8"/>
      <c r="D165" s="8"/>
      <c r="E165" s="6"/>
      <c r="F165" s="9"/>
      <c r="G165" s="6"/>
      <c r="H165" s="6"/>
      <c r="I165" s="6"/>
      <c r="J165" s="10"/>
      <c r="K165" s="11"/>
      <c r="L165" s="6"/>
      <c r="M165" s="9"/>
      <c r="N165" s="12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8"/>
      <c r="C166" s="8"/>
      <c r="D166" s="8"/>
      <c r="E166" s="6"/>
      <c r="F166" s="9"/>
      <c r="G166" s="6"/>
      <c r="H166" s="6"/>
      <c r="I166" s="6"/>
      <c r="J166" s="10"/>
      <c r="K166" s="11"/>
      <c r="L166" s="6"/>
      <c r="M166" s="9"/>
      <c r="N166" s="12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8"/>
      <c r="C167" s="8"/>
      <c r="D167" s="8"/>
      <c r="E167" s="6"/>
      <c r="F167" s="9"/>
      <c r="G167" s="6"/>
      <c r="H167" s="6"/>
      <c r="I167" s="6"/>
      <c r="J167" s="10"/>
      <c r="K167" s="11"/>
      <c r="L167" s="6"/>
      <c r="M167" s="9"/>
      <c r="N167" s="12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8"/>
      <c r="C168" s="8"/>
      <c r="D168" s="8"/>
      <c r="E168" s="6"/>
      <c r="F168" s="9"/>
      <c r="G168" s="6"/>
      <c r="H168" s="6"/>
      <c r="I168" s="6"/>
      <c r="J168" s="10"/>
      <c r="K168" s="11"/>
      <c r="L168" s="6"/>
      <c r="M168" s="9"/>
      <c r="N168" s="12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8"/>
      <c r="C169" s="8"/>
      <c r="D169" s="8"/>
      <c r="E169" s="6"/>
      <c r="F169" s="9"/>
      <c r="G169" s="6"/>
      <c r="H169" s="6"/>
      <c r="I169" s="6"/>
      <c r="J169" s="10"/>
      <c r="K169" s="11"/>
      <c r="L169" s="6"/>
      <c r="M169" s="9"/>
      <c r="N169" s="12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8"/>
      <c r="C170" s="8"/>
      <c r="D170" s="8"/>
      <c r="E170" s="6"/>
      <c r="F170" s="9"/>
      <c r="G170" s="6"/>
      <c r="H170" s="6"/>
      <c r="I170" s="6"/>
      <c r="J170" s="10"/>
      <c r="K170" s="11"/>
      <c r="L170" s="6"/>
      <c r="M170" s="9"/>
      <c r="N170" s="12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8"/>
      <c r="C171" s="8"/>
      <c r="D171" s="8"/>
      <c r="E171" s="6"/>
      <c r="F171" s="9"/>
      <c r="G171" s="6"/>
      <c r="H171" s="6"/>
      <c r="I171" s="6"/>
      <c r="J171" s="10"/>
      <c r="K171" s="11"/>
      <c r="L171" s="6"/>
      <c r="M171" s="9"/>
      <c r="N171" s="12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8"/>
      <c r="C172" s="8"/>
      <c r="D172" s="8"/>
      <c r="E172" s="6"/>
      <c r="F172" s="9"/>
      <c r="G172" s="6"/>
      <c r="H172" s="6"/>
      <c r="I172" s="6"/>
      <c r="J172" s="10"/>
      <c r="K172" s="11"/>
      <c r="L172" s="6"/>
      <c r="M172" s="9"/>
      <c r="N172" s="12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8"/>
      <c r="C173" s="8"/>
      <c r="D173" s="8"/>
      <c r="E173" s="6"/>
      <c r="F173" s="9"/>
      <c r="G173" s="6"/>
      <c r="H173" s="6"/>
      <c r="I173" s="6"/>
      <c r="J173" s="10"/>
      <c r="K173" s="11"/>
      <c r="L173" s="6"/>
      <c r="M173" s="9"/>
      <c r="N173" s="12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8"/>
      <c r="C174" s="8"/>
      <c r="D174" s="8"/>
      <c r="E174" s="6"/>
      <c r="F174" s="9"/>
      <c r="G174" s="6"/>
      <c r="H174" s="6"/>
      <c r="I174" s="6"/>
      <c r="J174" s="10"/>
      <c r="K174" s="11"/>
      <c r="L174" s="6"/>
      <c r="M174" s="9"/>
      <c r="N174" s="12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8"/>
      <c r="C175" s="8"/>
      <c r="D175" s="8"/>
      <c r="E175" s="6"/>
      <c r="F175" s="9"/>
      <c r="G175" s="6"/>
      <c r="H175" s="6"/>
      <c r="I175" s="6"/>
      <c r="J175" s="10"/>
      <c r="K175" s="11"/>
      <c r="L175" s="6"/>
      <c r="M175" s="9"/>
      <c r="N175" s="12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8"/>
      <c r="C176" s="8"/>
      <c r="D176" s="8"/>
      <c r="E176" s="6"/>
      <c r="F176" s="9"/>
      <c r="G176" s="6"/>
      <c r="H176" s="6"/>
      <c r="I176" s="6"/>
      <c r="J176" s="10"/>
      <c r="K176" s="11"/>
      <c r="L176" s="6"/>
      <c r="M176" s="9"/>
      <c r="N176" s="12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8"/>
      <c r="C177" s="8"/>
      <c r="D177" s="8"/>
      <c r="E177" s="6"/>
      <c r="F177" s="9"/>
      <c r="G177" s="6"/>
      <c r="H177" s="6"/>
      <c r="I177" s="6"/>
      <c r="J177" s="10"/>
      <c r="K177" s="11"/>
      <c r="L177" s="6"/>
      <c r="M177" s="9"/>
      <c r="N177" s="12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8"/>
      <c r="C178" s="8"/>
      <c r="D178" s="8"/>
      <c r="E178" s="6"/>
      <c r="F178" s="9"/>
      <c r="G178" s="6"/>
      <c r="H178" s="6"/>
      <c r="I178" s="6"/>
      <c r="J178" s="10"/>
      <c r="K178" s="11"/>
      <c r="L178" s="6"/>
      <c r="M178" s="9"/>
      <c r="N178" s="12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8"/>
      <c r="C179" s="8"/>
      <c r="D179" s="8"/>
      <c r="E179" s="6"/>
      <c r="F179" s="9"/>
      <c r="G179" s="6"/>
      <c r="H179" s="6"/>
      <c r="I179" s="6"/>
      <c r="J179" s="10"/>
      <c r="K179" s="11"/>
      <c r="L179" s="6"/>
      <c r="M179" s="9"/>
      <c r="N179" s="12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8"/>
      <c r="C180" s="8"/>
      <c r="D180" s="8"/>
      <c r="E180" s="6"/>
      <c r="F180" s="9"/>
      <c r="G180" s="6"/>
      <c r="H180" s="6"/>
      <c r="I180" s="6"/>
      <c r="J180" s="10"/>
      <c r="K180" s="11"/>
      <c r="L180" s="6"/>
      <c r="M180" s="9"/>
      <c r="N180" s="12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8"/>
      <c r="C181" s="8"/>
      <c r="D181" s="8"/>
      <c r="E181" s="6"/>
      <c r="F181" s="9"/>
      <c r="G181" s="6"/>
      <c r="H181" s="6"/>
      <c r="I181" s="6"/>
      <c r="J181" s="10"/>
      <c r="K181" s="11"/>
      <c r="L181" s="6"/>
      <c r="M181" s="9"/>
      <c r="N181" s="12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8"/>
      <c r="C182" s="8"/>
      <c r="D182" s="8"/>
      <c r="E182" s="6"/>
      <c r="F182" s="9"/>
      <c r="G182" s="6"/>
      <c r="H182" s="6"/>
      <c r="I182" s="6"/>
      <c r="J182" s="10"/>
      <c r="K182" s="11"/>
      <c r="L182" s="6"/>
      <c r="M182" s="9"/>
      <c r="N182" s="12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8"/>
      <c r="C183" s="8"/>
      <c r="D183" s="8"/>
      <c r="E183" s="6"/>
      <c r="F183" s="9"/>
      <c r="G183" s="6"/>
      <c r="H183" s="6"/>
      <c r="I183" s="6"/>
      <c r="J183" s="10"/>
      <c r="K183" s="11"/>
      <c r="L183" s="6"/>
      <c r="M183" s="9"/>
      <c r="N183" s="12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8"/>
      <c r="C184" s="8"/>
      <c r="D184" s="8"/>
      <c r="E184" s="6"/>
      <c r="F184" s="9"/>
      <c r="G184" s="6"/>
      <c r="H184" s="6"/>
      <c r="I184" s="6"/>
      <c r="J184" s="10"/>
      <c r="K184" s="11"/>
      <c r="L184" s="6"/>
      <c r="M184" s="9"/>
      <c r="N184" s="12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8"/>
      <c r="C185" s="8"/>
      <c r="D185" s="8"/>
      <c r="E185" s="6"/>
      <c r="F185" s="9"/>
      <c r="G185" s="6"/>
      <c r="H185" s="6"/>
      <c r="I185" s="6"/>
      <c r="J185" s="10"/>
      <c r="K185" s="11"/>
      <c r="L185" s="6"/>
      <c r="M185" s="9"/>
      <c r="N185" s="12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8"/>
      <c r="C186" s="8"/>
      <c r="D186" s="8"/>
      <c r="E186" s="6"/>
      <c r="F186" s="9"/>
      <c r="G186" s="6"/>
      <c r="H186" s="6"/>
      <c r="I186" s="6"/>
      <c r="J186" s="10"/>
      <c r="K186" s="11"/>
      <c r="L186" s="6"/>
      <c r="M186" s="9"/>
      <c r="N186" s="12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8"/>
      <c r="C187" s="8"/>
      <c r="D187" s="8"/>
      <c r="E187" s="6"/>
      <c r="F187" s="9"/>
      <c r="G187" s="6"/>
      <c r="H187" s="6"/>
      <c r="I187" s="6"/>
      <c r="J187" s="10"/>
      <c r="K187" s="11"/>
      <c r="L187" s="6"/>
      <c r="M187" s="9"/>
      <c r="N187" s="12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8"/>
      <c r="C188" s="8"/>
      <c r="D188" s="8"/>
      <c r="E188" s="6"/>
      <c r="F188" s="9"/>
      <c r="G188" s="6"/>
      <c r="H188" s="6"/>
      <c r="I188" s="6"/>
      <c r="J188" s="10"/>
      <c r="K188" s="11"/>
      <c r="L188" s="6"/>
      <c r="M188" s="9"/>
      <c r="N188" s="12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8"/>
      <c r="C189" s="8"/>
      <c r="D189" s="8"/>
      <c r="E189" s="6"/>
      <c r="F189" s="9"/>
      <c r="G189" s="6"/>
      <c r="H189" s="6"/>
      <c r="I189" s="6"/>
      <c r="J189" s="10"/>
      <c r="K189" s="11"/>
      <c r="L189" s="6"/>
      <c r="M189" s="9"/>
      <c r="N189" s="12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8"/>
      <c r="C190" s="8"/>
      <c r="D190" s="8"/>
      <c r="E190" s="6"/>
      <c r="F190" s="9"/>
      <c r="G190" s="6"/>
      <c r="H190" s="6"/>
      <c r="I190" s="6"/>
      <c r="J190" s="10"/>
      <c r="K190" s="11"/>
      <c r="L190" s="6"/>
      <c r="M190" s="9"/>
      <c r="N190" s="12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8"/>
      <c r="C191" s="8"/>
      <c r="D191" s="8"/>
      <c r="E191" s="6"/>
      <c r="F191" s="9"/>
      <c r="G191" s="6"/>
      <c r="H191" s="6"/>
      <c r="I191" s="6"/>
      <c r="J191" s="10"/>
      <c r="K191" s="11"/>
      <c r="L191" s="6"/>
      <c r="M191" s="9"/>
      <c r="N191" s="12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8"/>
      <c r="C192" s="8"/>
      <c r="D192" s="8"/>
      <c r="E192" s="6"/>
      <c r="F192" s="9"/>
      <c r="G192" s="6"/>
      <c r="H192" s="6"/>
      <c r="I192" s="6"/>
      <c r="J192" s="10"/>
      <c r="K192" s="11"/>
      <c r="L192" s="6"/>
      <c r="M192" s="9"/>
      <c r="N192" s="12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8"/>
      <c r="C193" s="8"/>
      <c r="D193" s="8"/>
      <c r="E193" s="6"/>
      <c r="F193" s="9"/>
      <c r="G193" s="6"/>
      <c r="H193" s="6"/>
      <c r="I193" s="6"/>
      <c r="J193" s="10"/>
      <c r="K193" s="11"/>
      <c r="L193" s="6"/>
      <c r="M193" s="9"/>
      <c r="N193" s="12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8"/>
      <c r="C194" s="8"/>
      <c r="D194" s="8"/>
      <c r="E194" s="6"/>
      <c r="F194" s="9"/>
      <c r="G194" s="6"/>
      <c r="H194" s="6"/>
      <c r="I194" s="6"/>
      <c r="J194" s="10"/>
      <c r="K194" s="11"/>
      <c r="L194" s="6"/>
      <c r="M194" s="9"/>
      <c r="N194" s="12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8"/>
      <c r="C195" s="8"/>
      <c r="D195" s="8"/>
      <c r="E195" s="6"/>
      <c r="F195" s="9"/>
      <c r="G195" s="6"/>
      <c r="H195" s="6"/>
      <c r="I195" s="6"/>
      <c r="J195" s="10"/>
      <c r="K195" s="11"/>
      <c r="L195" s="6"/>
      <c r="M195" s="9"/>
      <c r="N195" s="12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8"/>
      <c r="C196" s="8"/>
      <c r="D196" s="8"/>
      <c r="E196" s="6"/>
      <c r="F196" s="9"/>
      <c r="G196" s="6"/>
      <c r="H196" s="6"/>
      <c r="I196" s="6"/>
      <c r="J196" s="10"/>
      <c r="K196" s="11"/>
      <c r="L196" s="6"/>
      <c r="M196" s="9"/>
      <c r="N196" s="12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8"/>
      <c r="C197" s="8"/>
      <c r="D197" s="8"/>
      <c r="E197" s="6"/>
      <c r="F197" s="9"/>
      <c r="G197" s="6"/>
      <c r="H197" s="6"/>
      <c r="I197" s="6"/>
      <c r="J197" s="10"/>
      <c r="K197" s="11"/>
      <c r="L197" s="6"/>
      <c r="M197" s="9"/>
      <c r="N197" s="12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8"/>
      <c r="C198" s="8"/>
      <c r="D198" s="8"/>
      <c r="E198" s="6"/>
      <c r="F198" s="9"/>
      <c r="G198" s="6"/>
      <c r="H198" s="6"/>
      <c r="I198" s="6"/>
      <c r="J198" s="10"/>
      <c r="K198" s="11"/>
      <c r="L198" s="6"/>
      <c r="M198" s="9"/>
      <c r="N198" s="12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8"/>
      <c r="C199" s="8"/>
      <c r="D199" s="8"/>
      <c r="E199" s="6"/>
      <c r="F199" s="9"/>
      <c r="G199" s="6"/>
      <c r="H199" s="6"/>
      <c r="I199" s="6"/>
      <c r="J199" s="10"/>
      <c r="K199" s="11"/>
      <c r="L199" s="6"/>
      <c r="M199" s="9"/>
      <c r="N199" s="12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8"/>
      <c r="C200" s="8"/>
      <c r="D200" s="8"/>
      <c r="E200" s="6"/>
      <c r="F200" s="9"/>
      <c r="G200" s="6"/>
      <c r="H200" s="6"/>
      <c r="I200" s="6"/>
      <c r="J200" s="10"/>
      <c r="K200" s="11"/>
      <c r="L200" s="6"/>
      <c r="M200" s="9"/>
      <c r="N200" s="12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8"/>
      <c r="C201" s="8"/>
      <c r="D201" s="8"/>
      <c r="E201" s="6"/>
      <c r="F201" s="9"/>
      <c r="G201" s="6"/>
      <c r="H201" s="6"/>
      <c r="I201" s="6"/>
      <c r="J201" s="10"/>
      <c r="K201" s="11"/>
      <c r="L201" s="6"/>
      <c r="M201" s="9"/>
      <c r="N201" s="12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8"/>
      <c r="C202" s="8"/>
      <c r="D202" s="8"/>
      <c r="E202" s="6"/>
      <c r="F202" s="9"/>
      <c r="G202" s="6"/>
      <c r="H202" s="6"/>
      <c r="I202" s="6"/>
      <c r="J202" s="10"/>
      <c r="K202" s="11"/>
      <c r="L202" s="6"/>
      <c r="M202" s="9"/>
      <c r="N202" s="12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8"/>
      <c r="C203" s="8"/>
      <c r="D203" s="8"/>
      <c r="E203" s="6"/>
      <c r="F203" s="9"/>
      <c r="G203" s="6"/>
      <c r="H203" s="6"/>
      <c r="I203" s="6"/>
      <c r="J203" s="10"/>
      <c r="K203" s="11"/>
      <c r="L203" s="6"/>
      <c r="M203" s="9"/>
      <c r="N203" s="12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8"/>
      <c r="C204" s="8"/>
      <c r="D204" s="8"/>
      <c r="E204" s="6"/>
      <c r="F204" s="9"/>
      <c r="G204" s="6"/>
      <c r="H204" s="6"/>
      <c r="I204" s="6"/>
      <c r="J204" s="10"/>
      <c r="K204" s="11"/>
      <c r="L204" s="6"/>
      <c r="M204" s="9"/>
      <c r="N204" s="12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8"/>
      <c r="C205" s="8"/>
      <c r="D205" s="8"/>
      <c r="E205" s="6"/>
      <c r="F205" s="9"/>
      <c r="G205" s="6"/>
      <c r="H205" s="6"/>
      <c r="I205" s="6"/>
      <c r="J205" s="10"/>
      <c r="K205" s="11"/>
      <c r="L205" s="6"/>
      <c r="M205" s="9"/>
      <c r="N205" s="12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8"/>
      <c r="C206" s="8"/>
      <c r="D206" s="8"/>
      <c r="E206" s="6"/>
      <c r="F206" s="9"/>
      <c r="G206" s="6"/>
      <c r="H206" s="6"/>
      <c r="I206" s="6"/>
      <c r="J206" s="10"/>
      <c r="K206" s="11"/>
      <c r="L206" s="6"/>
      <c r="M206" s="9"/>
      <c r="N206" s="12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8"/>
      <c r="C207" s="8"/>
      <c r="D207" s="8"/>
      <c r="E207" s="6"/>
      <c r="F207" s="9"/>
      <c r="G207" s="6"/>
      <c r="H207" s="6"/>
      <c r="I207" s="6"/>
      <c r="J207" s="10"/>
      <c r="K207" s="11"/>
      <c r="L207" s="6"/>
      <c r="M207" s="9"/>
      <c r="N207" s="12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8"/>
      <c r="C208" s="8"/>
      <c r="D208" s="8"/>
      <c r="E208" s="6"/>
      <c r="F208" s="9"/>
      <c r="G208" s="6"/>
      <c r="H208" s="6"/>
      <c r="I208" s="6"/>
      <c r="J208" s="10"/>
      <c r="K208" s="11"/>
      <c r="L208" s="6"/>
      <c r="M208" s="9"/>
      <c r="N208" s="12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8"/>
      <c r="C209" s="8"/>
      <c r="D209" s="8"/>
      <c r="E209" s="6"/>
      <c r="F209" s="9"/>
      <c r="G209" s="6"/>
      <c r="H209" s="6"/>
      <c r="I209" s="6"/>
      <c r="J209" s="10"/>
      <c r="K209" s="11"/>
      <c r="L209" s="6"/>
      <c r="M209" s="9"/>
      <c r="N209" s="12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8"/>
      <c r="C210" s="8"/>
      <c r="D210" s="8"/>
      <c r="E210" s="6"/>
      <c r="F210" s="9"/>
      <c r="G210" s="6"/>
      <c r="H210" s="6"/>
      <c r="I210" s="6"/>
      <c r="J210" s="10"/>
      <c r="K210" s="11"/>
      <c r="L210" s="6"/>
      <c r="M210" s="9"/>
      <c r="N210" s="12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8"/>
      <c r="C211" s="8"/>
      <c r="D211" s="8"/>
      <c r="E211" s="6"/>
      <c r="F211" s="9"/>
      <c r="G211" s="6"/>
      <c r="H211" s="6"/>
      <c r="I211" s="6"/>
      <c r="J211" s="10"/>
      <c r="K211" s="11"/>
      <c r="L211" s="6"/>
      <c r="M211" s="9"/>
      <c r="N211" s="12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8"/>
      <c r="C212" s="8"/>
      <c r="D212" s="8"/>
      <c r="E212" s="6"/>
      <c r="F212" s="9"/>
      <c r="G212" s="6"/>
      <c r="H212" s="6"/>
      <c r="I212" s="6"/>
      <c r="J212" s="10"/>
      <c r="K212" s="11"/>
      <c r="L212" s="6"/>
      <c r="M212" s="9"/>
      <c r="N212" s="12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8"/>
      <c r="C213" s="8"/>
      <c r="D213" s="8"/>
      <c r="E213" s="6"/>
      <c r="F213" s="9"/>
      <c r="G213" s="6"/>
      <c r="H213" s="6"/>
      <c r="I213" s="6"/>
      <c r="J213" s="10"/>
      <c r="K213" s="11"/>
      <c r="L213" s="6"/>
      <c r="M213" s="9"/>
      <c r="N213" s="12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8"/>
      <c r="C214" s="8"/>
      <c r="D214" s="8"/>
      <c r="E214" s="6"/>
      <c r="F214" s="9"/>
      <c r="G214" s="6"/>
      <c r="H214" s="6"/>
      <c r="I214" s="6"/>
      <c r="J214" s="10"/>
      <c r="K214" s="11"/>
      <c r="L214" s="6"/>
      <c r="M214" s="9"/>
      <c r="N214" s="12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8"/>
      <c r="C215" s="8"/>
      <c r="D215" s="8"/>
      <c r="E215" s="6"/>
      <c r="F215" s="9"/>
      <c r="G215" s="6"/>
      <c r="H215" s="6"/>
      <c r="I215" s="6"/>
      <c r="J215" s="10"/>
      <c r="K215" s="11"/>
      <c r="L215" s="6"/>
      <c r="M215" s="9"/>
      <c r="N215" s="12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8"/>
      <c r="C216" s="8"/>
      <c r="D216" s="8"/>
      <c r="E216" s="6"/>
      <c r="F216" s="9"/>
      <c r="G216" s="6"/>
      <c r="H216" s="6"/>
      <c r="I216" s="6"/>
      <c r="J216" s="10"/>
      <c r="K216" s="11"/>
      <c r="L216" s="6"/>
      <c r="M216" s="9"/>
      <c r="N216" s="12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8"/>
      <c r="C217" s="8"/>
      <c r="D217" s="8"/>
      <c r="E217" s="6"/>
      <c r="F217" s="9"/>
      <c r="G217" s="6"/>
      <c r="H217" s="6"/>
      <c r="I217" s="6"/>
      <c r="J217" s="10"/>
      <c r="K217" s="11"/>
      <c r="L217" s="6"/>
      <c r="M217" s="9"/>
      <c r="N217" s="12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8"/>
      <c r="C218" s="8"/>
      <c r="D218" s="8"/>
      <c r="E218" s="6"/>
      <c r="F218" s="9"/>
      <c r="G218" s="6"/>
      <c r="H218" s="6"/>
      <c r="I218" s="6"/>
      <c r="J218" s="10"/>
      <c r="K218" s="11"/>
      <c r="L218" s="6"/>
      <c r="M218" s="9"/>
      <c r="N218" s="12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8"/>
      <c r="C219" s="8"/>
      <c r="D219" s="8"/>
      <c r="E219" s="6"/>
      <c r="F219" s="9"/>
      <c r="G219" s="6"/>
      <c r="H219" s="6"/>
      <c r="I219" s="6"/>
      <c r="J219" s="10"/>
      <c r="K219" s="11"/>
      <c r="L219" s="6"/>
      <c r="M219" s="9"/>
      <c r="N219" s="12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8"/>
      <c r="C220" s="8"/>
      <c r="D220" s="8"/>
      <c r="E220" s="6"/>
      <c r="F220" s="9"/>
      <c r="G220" s="6"/>
      <c r="H220" s="6"/>
      <c r="I220" s="6"/>
      <c r="J220" s="10"/>
      <c r="K220" s="11"/>
      <c r="L220" s="6"/>
      <c r="M220" s="9"/>
      <c r="N220" s="12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8"/>
      <c r="C221" s="8"/>
      <c r="D221" s="8"/>
      <c r="E221" s="6"/>
      <c r="F221" s="9"/>
      <c r="G221" s="6"/>
      <c r="H221" s="6"/>
      <c r="I221" s="6"/>
      <c r="J221" s="10"/>
      <c r="K221" s="11"/>
      <c r="L221" s="6"/>
      <c r="M221" s="9"/>
      <c r="N221" s="12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8"/>
      <c r="C222" s="8"/>
      <c r="D222" s="8"/>
      <c r="E222" s="6"/>
      <c r="F222" s="9"/>
      <c r="G222" s="6"/>
      <c r="H222" s="6"/>
      <c r="I222" s="6"/>
      <c r="J222" s="10"/>
      <c r="K222" s="11"/>
      <c r="L222" s="6"/>
      <c r="M222" s="9"/>
      <c r="N222" s="12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8"/>
      <c r="C223" s="8"/>
      <c r="D223" s="8"/>
      <c r="E223" s="6"/>
      <c r="F223" s="9"/>
      <c r="G223" s="6"/>
      <c r="H223" s="6"/>
      <c r="I223" s="6"/>
      <c r="J223" s="10"/>
      <c r="K223" s="11"/>
      <c r="L223" s="6"/>
      <c r="M223" s="9"/>
      <c r="N223" s="12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8"/>
      <c r="C224" s="8"/>
      <c r="D224" s="8"/>
      <c r="E224" s="6"/>
      <c r="F224" s="9"/>
      <c r="G224" s="6"/>
      <c r="H224" s="6"/>
      <c r="I224" s="6"/>
      <c r="J224" s="10"/>
      <c r="K224" s="11"/>
      <c r="L224" s="6"/>
      <c r="M224" s="9"/>
      <c r="N224" s="12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8"/>
      <c r="C225" s="8"/>
      <c r="D225" s="8"/>
      <c r="E225" s="6"/>
      <c r="F225" s="9"/>
      <c r="G225" s="6"/>
      <c r="H225" s="6"/>
      <c r="I225" s="6"/>
      <c r="J225" s="10"/>
      <c r="K225" s="11"/>
      <c r="L225" s="6"/>
      <c r="M225" s="9"/>
      <c r="N225" s="12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8"/>
      <c r="C226" s="8"/>
      <c r="D226" s="8"/>
      <c r="E226" s="6"/>
      <c r="F226" s="9"/>
      <c r="G226" s="6"/>
      <c r="H226" s="6"/>
      <c r="I226" s="6"/>
      <c r="J226" s="10"/>
      <c r="K226" s="11"/>
      <c r="L226" s="6"/>
      <c r="M226" s="9"/>
      <c r="N226" s="12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8"/>
      <c r="C227" s="8"/>
      <c r="D227" s="8"/>
      <c r="E227" s="6"/>
      <c r="F227" s="9"/>
      <c r="G227" s="6"/>
      <c r="H227" s="6"/>
      <c r="I227" s="6"/>
      <c r="J227" s="10"/>
      <c r="K227" s="11"/>
      <c r="L227" s="6"/>
      <c r="M227" s="9"/>
      <c r="N227" s="12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8"/>
      <c r="C228" s="8"/>
      <c r="D228" s="8"/>
      <c r="E228" s="6"/>
      <c r="F228" s="9"/>
      <c r="G228" s="6"/>
      <c r="H228" s="6"/>
      <c r="I228" s="6"/>
      <c r="J228" s="10"/>
      <c r="K228" s="11"/>
      <c r="L228" s="6"/>
      <c r="M228" s="9"/>
      <c r="N228" s="12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8"/>
      <c r="C229" s="8"/>
      <c r="D229" s="8"/>
      <c r="E229" s="6"/>
      <c r="F229" s="9"/>
      <c r="G229" s="6"/>
      <c r="H229" s="6"/>
      <c r="I229" s="6"/>
      <c r="J229" s="10"/>
      <c r="K229" s="11"/>
      <c r="L229" s="6"/>
      <c r="M229" s="9"/>
      <c r="N229" s="12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8"/>
      <c r="C230" s="8"/>
      <c r="D230" s="8"/>
      <c r="E230" s="6"/>
      <c r="F230" s="9"/>
      <c r="G230" s="6"/>
      <c r="H230" s="6"/>
      <c r="I230" s="6"/>
      <c r="J230" s="10"/>
      <c r="K230" s="11"/>
      <c r="L230" s="6"/>
      <c r="M230" s="9"/>
      <c r="N230" s="12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8"/>
      <c r="C231" s="8"/>
      <c r="D231" s="8"/>
      <c r="E231" s="6"/>
      <c r="F231" s="9"/>
      <c r="G231" s="6"/>
      <c r="H231" s="6"/>
      <c r="I231" s="6"/>
      <c r="J231" s="10"/>
      <c r="K231" s="11"/>
      <c r="L231" s="6"/>
      <c r="M231" s="9"/>
      <c r="N231" s="12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8"/>
      <c r="C232" s="8"/>
      <c r="D232" s="8"/>
      <c r="E232" s="6"/>
      <c r="F232" s="9"/>
      <c r="G232" s="6"/>
      <c r="H232" s="6"/>
      <c r="I232" s="6"/>
      <c r="J232" s="10"/>
      <c r="K232" s="11"/>
      <c r="L232" s="6"/>
      <c r="M232" s="9"/>
      <c r="N232" s="12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8"/>
      <c r="C233" s="8"/>
      <c r="D233" s="8"/>
      <c r="E233" s="6"/>
      <c r="F233" s="9"/>
      <c r="G233" s="6"/>
      <c r="H233" s="6"/>
      <c r="I233" s="6"/>
      <c r="J233" s="10"/>
      <c r="K233" s="11"/>
      <c r="L233" s="6"/>
      <c r="M233" s="9"/>
      <c r="N233" s="12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8"/>
      <c r="C234" s="8"/>
      <c r="D234" s="8"/>
      <c r="E234" s="6"/>
      <c r="F234" s="9"/>
      <c r="G234" s="6"/>
      <c r="H234" s="6"/>
      <c r="I234" s="6"/>
      <c r="J234" s="10"/>
      <c r="K234" s="11"/>
      <c r="L234" s="6"/>
      <c r="M234" s="9"/>
      <c r="N234" s="12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8"/>
      <c r="C235" s="8"/>
      <c r="D235" s="8"/>
      <c r="E235" s="6"/>
      <c r="F235" s="9"/>
      <c r="G235" s="6"/>
      <c r="H235" s="6"/>
      <c r="I235" s="6"/>
      <c r="J235" s="10"/>
      <c r="K235" s="11"/>
      <c r="L235" s="6"/>
      <c r="M235" s="9"/>
      <c r="N235" s="12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8"/>
      <c r="C236" s="8"/>
      <c r="D236" s="8"/>
      <c r="E236" s="6"/>
      <c r="F236" s="9"/>
      <c r="G236" s="6"/>
      <c r="H236" s="6"/>
      <c r="I236" s="6"/>
      <c r="J236" s="10"/>
      <c r="K236" s="11"/>
      <c r="L236" s="6"/>
      <c r="M236" s="9"/>
      <c r="N236" s="12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8"/>
      <c r="C237" s="8"/>
      <c r="D237" s="8"/>
      <c r="E237" s="6"/>
      <c r="F237" s="9"/>
      <c r="G237" s="6"/>
      <c r="H237" s="6"/>
      <c r="I237" s="6"/>
      <c r="J237" s="10"/>
      <c r="K237" s="11"/>
      <c r="L237" s="6"/>
      <c r="M237" s="9"/>
      <c r="N237" s="12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8"/>
      <c r="C238" s="8"/>
      <c r="D238" s="8"/>
      <c r="E238" s="6"/>
      <c r="F238" s="9"/>
      <c r="G238" s="6"/>
      <c r="H238" s="6"/>
      <c r="I238" s="6"/>
      <c r="J238" s="10"/>
      <c r="K238" s="11"/>
      <c r="L238" s="6"/>
      <c r="M238" s="9"/>
      <c r="N238" s="12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8"/>
      <c r="C239" s="8"/>
      <c r="D239" s="8"/>
      <c r="E239" s="6"/>
      <c r="F239" s="9"/>
      <c r="G239" s="6"/>
      <c r="H239" s="6"/>
      <c r="I239" s="6"/>
      <c r="J239" s="10"/>
      <c r="K239" s="11"/>
      <c r="L239" s="6"/>
      <c r="M239" s="9"/>
      <c r="N239" s="12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8"/>
      <c r="C240" s="8"/>
      <c r="D240" s="8"/>
      <c r="E240" s="6"/>
      <c r="F240" s="9"/>
      <c r="G240" s="6"/>
      <c r="H240" s="6"/>
      <c r="I240" s="6"/>
      <c r="J240" s="10"/>
      <c r="K240" s="11"/>
      <c r="L240" s="6"/>
      <c r="M240" s="9"/>
      <c r="N240" s="12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8"/>
      <c r="C241" s="8"/>
      <c r="D241" s="8"/>
      <c r="E241" s="6"/>
      <c r="F241" s="9"/>
      <c r="G241" s="6"/>
      <c r="H241" s="6"/>
      <c r="I241" s="6"/>
      <c r="J241" s="10"/>
      <c r="K241" s="11"/>
      <c r="L241" s="6"/>
      <c r="M241" s="9"/>
      <c r="N241" s="12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8"/>
      <c r="C242" s="8"/>
      <c r="D242" s="8"/>
      <c r="E242" s="6"/>
      <c r="F242" s="9"/>
      <c r="G242" s="6"/>
      <c r="H242" s="6"/>
      <c r="I242" s="6"/>
      <c r="J242" s="10"/>
      <c r="K242" s="11"/>
      <c r="L242" s="6"/>
      <c r="M242" s="9"/>
      <c r="N242" s="12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8"/>
      <c r="C243" s="8"/>
      <c r="D243" s="8"/>
      <c r="E243" s="6"/>
      <c r="F243" s="9"/>
      <c r="G243" s="6"/>
      <c r="H243" s="6"/>
      <c r="I243" s="6"/>
      <c r="J243" s="10"/>
      <c r="K243" s="11"/>
      <c r="L243" s="6"/>
      <c r="M243" s="9"/>
      <c r="N243" s="12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8"/>
      <c r="C244" s="8"/>
      <c r="D244" s="8"/>
      <c r="E244" s="6"/>
      <c r="F244" s="9"/>
      <c r="G244" s="6"/>
      <c r="H244" s="6"/>
      <c r="I244" s="6"/>
      <c r="J244" s="10"/>
      <c r="K244" s="11"/>
      <c r="L244" s="6"/>
      <c r="M244" s="9"/>
      <c r="N244" s="12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8"/>
      <c r="C245" s="8"/>
      <c r="D245" s="8"/>
      <c r="E245" s="6"/>
      <c r="F245" s="9"/>
      <c r="G245" s="6"/>
      <c r="H245" s="6"/>
      <c r="I245" s="6"/>
      <c r="J245" s="10"/>
      <c r="K245" s="11"/>
      <c r="L245" s="6"/>
      <c r="M245" s="9"/>
      <c r="N245" s="12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8"/>
      <c r="C246" s="8"/>
      <c r="D246" s="8"/>
      <c r="E246" s="6"/>
      <c r="F246" s="9"/>
      <c r="G246" s="6"/>
      <c r="H246" s="6"/>
      <c r="I246" s="6"/>
      <c r="J246" s="10"/>
      <c r="K246" s="11"/>
      <c r="L246" s="6"/>
      <c r="M246" s="9"/>
      <c r="N246" s="12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8"/>
      <c r="C247" s="8"/>
      <c r="D247" s="8"/>
      <c r="E247" s="6"/>
      <c r="F247" s="9"/>
      <c r="G247" s="6"/>
      <c r="H247" s="6"/>
      <c r="I247" s="6"/>
      <c r="J247" s="10"/>
      <c r="K247" s="11"/>
      <c r="L247" s="6"/>
      <c r="M247" s="9"/>
      <c r="N247" s="12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8"/>
      <c r="C248" s="8"/>
      <c r="D248" s="8"/>
      <c r="E248" s="6"/>
      <c r="F248" s="9"/>
      <c r="G248" s="6"/>
      <c r="H248" s="6"/>
      <c r="I248" s="6"/>
      <c r="J248" s="10"/>
      <c r="K248" s="11"/>
      <c r="L248" s="6"/>
      <c r="M248" s="9"/>
      <c r="N248" s="12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8"/>
      <c r="C249" s="8"/>
      <c r="D249" s="8"/>
      <c r="E249" s="6"/>
      <c r="F249" s="9"/>
      <c r="G249" s="6"/>
      <c r="H249" s="6"/>
      <c r="I249" s="6"/>
      <c r="J249" s="10"/>
      <c r="K249" s="11"/>
      <c r="L249" s="6"/>
      <c r="M249" s="9"/>
      <c r="N249" s="12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8"/>
      <c r="C250" s="8"/>
      <c r="D250" s="8"/>
      <c r="E250" s="6"/>
      <c r="F250" s="6"/>
      <c r="G250" s="6"/>
      <c r="H250" s="6"/>
      <c r="I250" s="6"/>
      <c r="J250" s="105"/>
      <c r="K250" s="11"/>
      <c r="L250" s="6"/>
      <c r="M250" s="6"/>
      <c r="N250" s="12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8"/>
      <c r="C251" s="8"/>
      <c r="D251" s="8"/>
      <c r="E251" s="6"/>
      <c r="F251" s="6"/>
      <c r="G251" s="6"/>
      <c r="H251" s="6"/>
      <c r="I251" s="6"/>
      <c r="J251" s="105"/>
      <c r="K251" s="11"/>
      <c r="L251" s="6"/>
      <c r="M251" s="6"/>
      <c r="N251" s="12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8"/>
      <c r="C252" s="8"/>
      <c r="D252" s="8"/>
      <c r="E252" s="6"/>
      <c r="F252" s="6"/>
      <c r="G252" s="6"/>
      <c r="H252" s="6"/>
      <c r="I252" s="6"/>
      <c r="J252" s="105"/>
      <c r="K252" s="11"/>
      <c r="L252" s="6"/>
      <c r="M252" s="6"/>
      <c r="N252" s="12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8"/>
      <c r="C253" s="8"/>
      <c r="D253" s="8"/>
      <c r="E253" s="6"/>
      <c r="F253" s="6"/>
      <c r="G253" s="6"/>
      <c r="H253" s="6"/>
      <c r="I253" s="6"/>
      <c r="J253" s="105"/>
      <c r="K253" s="11"/>
      <c r="L253" s="6"/>
      <c r="M253" s="6"/>
      <c r="N253" s="12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8"/>
      <c r="C254" s="8"/>
      <c r="D254" s="8"/>
      <c r="E254" s="6"/>
      <c r="F254" s="6"/>
      <c r="G254" s="6"/>
      <c r="H254" s="6"/>
      <c r="I254" s="6"/>
      <c r="J254" s="105"/>
      <c r="K254" s="11"/>
      <c r="L254" s="6"/>
      <c r="M254" s="6"/>
      <c r="N254" s="12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8"/>
      <c r="C255" s="8"/>
      <c r="D255" s="8"/>
      <c r="E255" s="6"/>
      <c r="F255" s="6"/>
      <c r="G255" s="6"/>
      <c r="H255" s="6"/>
      <c r="I255" s="6"/>
      <c r="J255" s="105"/>
      <c r="K255" s="11"/>
      <c r="L255" s="6"/>
      <c r="M255" s="6"/>
      <c r="N255" s="12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8"/>
      <c r="C256" s="8"/>
      <c r="D256" s="8"/>
      <c r="E256" s="6"/>
      <c r="F256" s="6"/>
      <c r="G256" s="6"/>
      <c r="H256" s="6"/>
      <c r="I256" s="6"/>
      <c r="J256" s="105"/>
      <c r="K256" s="11"/>
      <c r="L256" s="6"/>
      <c r="M256" s="6"/>
      <c r="N256" s="12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8"/>
      <c r="C257" s="8"/>
      <c r="D257" s="8"/>
      <c r="E257" s="6"/>
      <c r="F257" s="6"/>
      <c r="G257" s="6"/>
      <c r="H257" s="6"/>
      <c r="I257" s="6"/>
      <c r="J257" s="105"/>
      <c r="K257" s="11"/>
      <c r="L257" s="6"/>
      <c r="M257" s="6"/>
      <c r="N257" s="12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8"/>
      <c r="C258" s="8"/>
      <c r="D258" s="8"/>
      <c r="E258" s="6"/>
      <c r="F258" s="6"/>
      <c r="G258" s="6"/>
      <c r="H258" s="6"/>
      <c r="I258" s="6"/>
      <c r="J258" s="105"/>
      <c r="K258" s="11"/>
      <c r="L258" s="6"/>
      <c r="M258" s="6"/>
      <c r="N258" s="12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8"/>
      <c r="C259" s="8"/>
      <c r="D259" s="8"/>
      <c r="E259" s="6"/>
      <c r="F259" s="6"/>
      <c r="G259" s="6"/>
      <c r="H259" s="6"/>
      <c r="I259" s="6"/>
      <c r="J259" s="105"/>
      <c r="K259" s="11"/>
      <c r="L259" s="6"/>
      <c r="M259" s="6"/>
      <c r="N259" s="12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8"/>
      <c r="C260" s="8"/>
      <c r="D260" s="8"/>
      <c r="E260" s="6"/>
      <c r="F260" s="6"/>
      <c r="G260" s="6"/>
      <c r="H260" s="6"/>
      <c r="I260" s="6"/>
      <c r="J260" s="105"/>
      <c r="K260" s="11"/>
      <c r="L260" s="6"/>
      <c r="M260" s="6"/>
      <c r="N260" s="12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8"/>
      <c r="C261" s="8"/>
      <c r="D261" s="8"/>
      <c r="E261" s="6"/>
      <c r="F261" s="6"/>
      <c r="G261" s="6"/>
      <c r="H261" s="6"/>
      <c r="I261" s="6"/>
      <c r="J261" s="105"/>
      <c r="K261" s="11"/>
      <c r="L261" s="6"/>
      <c r="M261" s="6"/>
      <c r="N261" s="12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8"/>
      <c r="C262" s="8"/>
      <c r="D262" s="8"/>
      <c r="E262" s="6"/>
      <c r="F262" s="6"/>
      <c r="G262" s="6"/>
      <c r="H262" s="6"/>
      <c r="I262" s="6"/>
      <c r="J262" s="105"/>
      <c r="K262" s="11"/>
      <c r="L262" s="6"/>
      <c r="M262" s="6"/>
      <c r="N262" s="12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8"/>
      <c r="C263" s="8"/>
      <c r="D263" s="8"/>
      <c r="E263" s="6"/>
      <c r="F263" s="6"/>
      <c r="G263" s="6"/>
      <c r="H263" s="6"/>
      <c r="I263" s="6"/>
      <c r="J263" s="105"/>
      <c r="K263" s="11"/>
      <c r="L263" s="6"/>
      <c r="M263" s="6"/>
      <c r="N263" s="12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8"/>
      <c r="C264" s="8"/>
      <c r="D264" s="8"/>
      <c r="E264" s="6"/>
      <c r="F264" s="6"/>
      <c r="G264" s="6"/>
      <c r="H264" s="6"/>
      <c r="I264" s="6"/>
      <c r="J264" s="105"/>
      <c r="K264" s="11"/>
      <c r="L264" s="6"/>
      <c r="M264" s="6"/>
      <c r="N264" s="12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8"/>
      <c r="C265" s="8"/>
      <c r="D265" s="8"/>
      <c r="E265" s="6"/>
      <c r="F265" s="6"/>
      <c r="G265" s="6"/>
      <c r="H265" s="6"/>
      <c r="I265" s="6"/>
      <c r="J265" s="105"/>
      <c r="K265" s="11"/>
      <c r="L265" s="6"/>
      <c r="M265" s="6"/>
      <c r="N265" s="12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8"/>
      <c r="C266" s="8"/>
      <c r="D266" s="8"/>
      <c r="E266" s="6"/>
      <c r="F266" s="6"/>
      <c r="G266" s="6"/>
      <c r="H266" s="6"/>
      <c r="I266" s="6"/>
      <c r="J266" s="105"/>
      <c r="K266" s="11"/>
      <c r="L266" s="6"/>
      <c r="M266" s="6"/>
      <c r="N266" s="12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8"/>
      <c r="C267" s="8"/>
      <c r="D267" s="8"/>
      <c r="E267" s="6"/>
      <c r="F267" s="6"/>
      <c r="G267" s="6"/>
      <c r="H267" s="6"/>
      <c r="I267" s="6"/>
      <c r="J267" s="105"/>
      <c r="K267" s="11"/>
      <c r="L267" s="6"/>
      <c r="M267" s="6"/>
      <c r="N267" s="12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8"/>
      <c r="C268" s="8"/>
      <c r="D268" s="8"/>
      <c r="E268" s="6"/>
      <c r="F268" s="6"/>
      <c r="G268" s="6"/>
      <c r="H268" s="6"/>
      <c r="I268" s="6"/>
      <c r="J268" s="105"/>
      <c r="K268" s="11"/>
      <c r="L268" s="6"/>
      <c r="M268" s="6"/>
      <c r="N268" s="12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8"/>
      <c r="C269" s="8"/>
      <c r="D269" s="8"/>
      <c r="E269" s="6"/>
      <c r="F269" s="6"/>
      <c r="G269" s="6"/>
      <c r="H269" s="6"/>
      <c r="I269" s="6"/>
      <c r="J269" s="105"/>
      <c r="K269" s="11"/>
      <c r="L269" s="6"/>
      <c r="M269" s="6"/>
      <c r="N269" s="12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8"/>
      <c r="C270" s="8"/>
      <c r="D270" s="8"/>
      <c r="E270" s="6"/>
      <c r="F270" s="6"/>
      <c r="G270" s="6"/>
      <c r="H270" s="6"/>
      <c r="I270" s="6"/>
      <c r="J270" s="105"/>
      <c r="K270" s="11"/>
      <c r="L270" s="6"/>
      <c r="M270" s="6"/>
      <c r="N270" s="12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8"/>
      <c r="C271" s="8"/>
      <c r="D271" s="8"/>
      <c r="E271" s="6"/>
      <c r="F271" s="6"/>
      <c r="G271" s="6"/>
      <c r="H271" s="6"/>
      <c r="I271" s="6"/>
      <c r="J271" s="105"/>
      <c r="K271" s="11"/>
      <c r="L271" s="6"/>
      <c r="M271" s="6"/>
      <c r="N271" s="12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8"/>
      <c r="C272" s="8"/>
      <c r="D272" s="8"/>
      <c r="E272" s="6"/>
      <c r="F272" s="6"/>
      <c r="G272" s="6"/>
      <c r="H272" s="6"/>
      <c r="I272" s="6"/>
      <c r="J272" s="105"/>
      <c r="K272" s="11"/>
      <c r="L272" s="6"/>
      <c r="M272" s="6"/>
      <c r="N272" s="12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8"/>
      <c r="C273" s="8"/>
      <c r="D273" s="8"/>
      <c r="E273" s="6"/>
      <c r="F273" s="6"/>
      <c r="G273" s="6"/>
      <c r="H273" s="6"/>
      <c r="I273" s="6"/>
      <c r="J273" s="105"/>
      <c r="K273" s="11"/>
      <c r="L273" s="6"/>
      <c r="M273" s="6"/>
      <c r="N273" s="12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8"/>
      <c r="C274" s="8"/>
      <c r="D274" s="8"/>
      <c r="E274" s="6"/>
      <c r="F274" s="6"/>
      <c r="G274" s="6"/>
      <c r="H274" s="6"/>
      <c r="I274" s="6"/>
      <c r="J274" s="105"/>
      <c r="K274" s="11"/>
      <c r="L274" s="6"/>
      <c r="M274" s="6"/>
      <c r="N274" s="12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8"/>
      <c r="C275" s="8"/>
      <c r="D275" s="8"/>
      <c r="E275" s="6"/>
      <c r="F275" s="6"/>
      <c r="G275" s="6"/>
      <c r="H275" s="6"/>
      <c r="I275" s="6"/>
      <c r="J275" s="105"/>
      <c r="K275" s="11"/>
      <c r="L275" s="6"/>
      <c r="M275" s="6"/>
      <c r="N275" s="12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8"/>
      <c r="C276" s="8"/>
      <c r="D276" s="8"/>
      <c r="E276" s="6"/>
      <c r="F276" s="6"/>
      <c r="G276" s="6"/>
      <c r="H276" s="6"/>
      <c r="I276" s="6"/>
      <c r="J276" s="105"/>
      <c r="K276" s="11"/>
      <c r="L276" s="6"/>
      <c r="M276" s="6"/>
      <c r="N276" s="12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8"/>
      <c r="C277" s="8"/>
      <c r="D277" s="8"/>
      <c r="E277" s="6"/>
      <c r="F277" s="6"/>
      <c r="G277" s="6"/>
      <c r="H277" s="6"/>
      <c r="I277" s="6"/>
      <c r="J277" s="105"/>
      <c r="K277" s="11"/>
      <c r="L277" s="6"/>
      <c r="M277" s="6"/>
      <c r="N277" s="12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8"/>
      <c r="C278" s="8"/>
      <c r="D278" s="8"/>
      <c r="E278" s="6"/>
      <c r="F278" s="6"/>
      <c r="G278" s="6"/>
      <c r="H278" s="6"/>
      <c r="I278" s="6"/>
      <c r="J278" s="105"/>
      <c r="K278" s="11"/>
      <c r="L278" s="6"/>
      <c r="M278" s="6"/>
      <c r="N278" s="12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8"/>
      <c r="C279" s="8"/>
      <c r="D279" s="8"/>
      <c r="E279" s="6"/>
      <c r="F279" s="6"/>
      <c r="G279" s="6"/>
      <c r="H279" s="6"/>
      <c r="I279" s="6"/>
      <c r="J279" s="105"/>
      <c r="K279" s="11"/>
      <c r="L279" s="6"/>
      <c r="M279" s="6"/>
      <c r="N279" s="12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8"/>
      <c r="C280" s="8"/>
      <c r="D280" s="8"/>
      <c r="E280" s="6"/>
      <c r="F280" s="6"/>
      <c r="G280" s="6"/>
      <c r="H280" s="6"/>
      <c r="I280" s="6"/>
      <c r="J280" s="105"/>
      <c r="K280" s="11"/>
      <c r="L280" s="6"/>
      <c r="M280" s="6"/>
      <c r="N280" s="12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8"/>
      <c r="C281" s="8"/>
      <c r="D281" s="8"/>
      <c r="E281" s="6"/>
      <c r="F281" s="6"/>
      <c r="G281" s="6"/>
      <c r="H281" s="6"/>
      <c r="I281" s="6"/>
      <c r="J281" s="105"/>
      <c r="K281" s="11"/>
      <c r="L281" s="6"/>
      <c r="M281" s="6"/>
      <c r="N281" s="12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8"/>
      <c r="C282" s="8"/>
      <c r="D282" s="8"/>
      <c r="E282" s="6"/>
      <c r="F282" s="6"/>
      <c r="G282" s="6"/>
      <c r="H282" s="6"/>
      <c r="I282" s="6"/>
      <c r="J282" s="105"/>
      <c r="K282" s="11"/>
      <c r="L282" s="6"/>
      <c r="M282" s="6"/>
      <c r="N282" s="12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8"/>
      <c r="C283" s="8"/>
      <c r="D283" s="8"/>
      <c r="E283" s="6"/>
      <c r="F283" s="6"/>
      <c r="G283" s="6"/>
      <c r="H283" s="6"/>
      <c r="I283" s="6"/>
      <c r="J283" s="105"/>
      <c r="K283" s="11"/>
      <c r="L283" s="6"/>
      <c r="M283" s="6"/>
      <c r="N283" s="12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8"/>
      <c r="C284" s="8"/>
      <c r="D284" s="8"/>
      <c r="E284" s="6"/>
      <c r="F284" s="6"/>
      <c r="G284" s="6"/>
      <c r="H284" s="6"/>
      <c r="I284" s="6"/>
      <c r="J284" s="105"/>
      <c r="K284" s="11"/>
      <c r="L284" s="6"/>
      <c r="M284" s="6"/>
      <c r="N284" s="12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8"/>
      <c r="C285" s="8"/>
      <c r="D285" s="8"/>
      <c r="E285" s="6"/>
      <c r="F285" s="6"/>
      <c r="G285" s="6"/>
      <c r="H285" s="6"/>
      <c r="I285" s="6"/>
      <c r="J285" s="105"/>
      <c r="K285" s="11"/>
      <c r="L285" s="6"/>
      <c r="M285" s="6"/>
      <c r="N285" s="12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8"/>
      <c r="C286" s="8"/>
      <c r="D286" s="8"/>
      <c r="E286" s="6"/>
      <c r="F286" s="6"/>
      <c r="G286" s="6"/>
      <c r="H286" s="6"/>
      <c r="I286" s="6"/>
      <c r="J286" s="105"/>
      <c r="K286" s="11"/>
      <c r="L286" s="6"/>
      <c r="M286" s="6"/>
      <c r="N286" s="12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8"/>
      <c r="C287" s="8"/>
      <c r="D287" s="8"/>
      <c r="E287" s="6"/>
      <c r="F287" s="6"/>
      <c r="G287" s="6"/>
      <c r="H287" s="6"/>
      <c r="I287" s="6"/>
      <c r="J287" s="105"/>
      <c r="K287" s="11"/>
      <c r="L287" s="6"/>
      <c r="M287" s="6"/>
      <c r="N287" s="12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8"/>
      <c r="C288" s="8"/>
      <c r="D288" s="8"/>
      <c r="E288" s="6"/>
      <c r="F288" s="6"/>
      <c r="G288" s="6"/>
      <c r="H288" s="6"/>
      <c r="I288" s="6"/>
      <c r="J288" s="105"/>
      <c r="K288" s="11"/>
      <c r="L288" s="6"/>
      <c r="M288" s="6"/>
      <c r="N288" s="12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8"/>
      <c r="C289" s="8"/>
      <c r="D289" s="8"/>
      <c r="E289" s="6"/>
      <c r="F289" s="6"/>
      <c r="G289" s="6"/>
      <c r="H289" s="6"/>
      <c r="I289" s="6"/>
      <c r="J289" s="105"/>
      <c r="K289" s="11"/>
      <c r="L289" s="6"/>
      <c r="M289" s="6"/>
      <c r="N289" s="12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8"/>
      <c r="C290" s="8"/>
      <c r="D290" s="8"/>
      <c r="E290" s="6"/>
      <c r="F290" s="6"/>
      <c r="G290" s="6"/>
      <c r="H290" s="6"/>
      <c r="I290" s="6"/>
      <c r="J290" s="105"/>
      <c r="K290" s="11"/>
      <c r="L290" s="6"/>
      <c r="M290" s="6"/>
      <c r="N290" s="12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8"/>
      <c r="C291" s="8"/>
      <c r="D291" s="8"/>
      <c r="E291" s="6"/>
      <c r="F291" s="6"/>
      <c r="G291" s="6"/>
      <c r="H291" s="6"/>
      <c r="I291" s="6"/>
      <c r="J291" s="105"/>
      <c r="K291" s="11"/>
      <c r="L291" s="6"/>
      <c r="M291" s="6"/>
      <c r="N291" s="12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8"/>
      <c r="C292" s="8"/>
      <c r="D292" s="8"/>
      <c r="E292" s="6"/>
      <c r="F292" s="6"/>
      <c r="G292" s="6"/>
      <c r="H292" s="6"/>
      <c r="I292" s="6"/>
      <c r="J292" s="105"/>
      <c r="K292" s="11"/>
      <c r="L292" s="6"/>
      <c r="M292" s="6"/>
      <c r="N292" s="12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8"/>
      <c r="C293" s="8"/>
      <c r="D293" s="8"/>
      <c r="E293" s="6"/>
      <c r="F293" s="6"/>
      <c r="G293" s="6"/>
      <c r="H293" s="6"/>
      <c r="I293" s="6"/>
      <c r="J293" s="105"/>
      <c r="K293" s="11"/>
      <c r="L293" s="6"/>
      <c r="M293" s="6"/>
      <c r="N293" s="12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8"/>
      <c r="C294" s="8"/>
      <c r="D294" s="8"/>
      <c r="E294" s="6"/>
      <c r="F294" s="6"/>
      <c r="G294" s="6"/>
      <c r="H294" s="6"/>
      <c r="I294" s="6"/>
      <c r="J294" s="105"/>
      <c r="K294" s="11"/>
      <c r="L294" s="6"/>
      <c r="M294" s="6"/>
      <c r="N294" s="12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8"/>
      <c r="C295" s="8"/>
      <c r="D295" s="8"/>
      <c r="E295" s="6"/>
      <c r="F295" s="6"/>
      <c r="G295" s="6"/>
      <c r="H295" s="6"/>
      <c r="I295" s="6"/>
      <c r="J295" s="105"/>
      <c r="K295" s="11"/>
      <c r="L295" s="6"/>
      <c r="M295" s="6"/>
      <c r="N295" s="12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8"/>
      <c r="C296" s="8"/>
      <c r="D296" s="8"/>
      <c r="E296" s="6"/>
      <c r="F296" s="6"/>
      <c r="G296" s="6"/>
      <c r="H296" s="6"/>
      <c r="I296" s="6"/>
      <c r="J296" s="105"/>
      <c r="K296" s="11"/>
      <c r="L296" s="6"/>
      <c r="M296" s="6"/>
      <c r="N296" s="12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8"/>
      <c r="C297" s="8"/>
      <c r="D297" s="8"/>
      <c r="E297" s="6"/>
      <c r="F297" s="6"/>
      <c r="G297" s="6"/>
      <c r="H297" s="6"/>
      <c r="I297" s="6"/>
      <c r="J297" s="105"/>
      <c r="K297" s="11"/>
      <c r="L297" s="6"/>
      <c r="M297" s="6"/>
      <c r="N297" s="12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8"/>
      <c r="C298" s="8"/>
      <c r="D298" s="8"/>
      <c r="E298" s="6"/>
      <c r="F298" s="6"/>
      <c r="G298" s="6"/>
      <c r="H298" s="6"/>
      <c r="I298" s="6"/>
      <c r="J298" s="105"/>
      <c r="K298" s="11"/>
      <c r="L298" s="6"/>
      <c r="M298" s="6"/>
      <c r="N298" s="12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8"/>
      <c r="C299" s="8"/>
      <c r="D299" s="8"/>
      <c r="E299" s="6"/>
      <c r="F299" s="6"/>
      <c r="G299" s="6"/>
      <c r="H299" s="6"/>
      <c r="I299" s="6"/>
      <c r="J299" s="105"/>
      <c r="K299" s="11"/>
      <c r="L299" s="6"/>
      <c r="M299" s="6"/>
      <c r="N299" s="12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8"/>
      <c r="C300" s="8"/>
      <c r="D300" s="8"/>
      <c r="E300" s="6"/>
      <c r="F300" s="6"/>
      <c r="G300" s="6"/>
      <c r="H300" s="6"/>
      <c r="I300" s="6"/>
      <c r="J300" s="105"/>
      <c r="K300" s="11"/>
      <c r="L300" s="6"/>
      <c r="M300" s="6"/>
      <c r="N300" s="12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8"/>
      <c r="C301" s="8"/>
      <c r="D301" s="8"/>
      <c r="E301" s="6"/>
      <c r="F301" s="6"/>
      <c r="G301" s="6"/>
      <c r="H301" s="6"/>
      <c r="I301" s="6"/>
      <c r="J301" s="105"/>
      <c r="K301" s="11"/>
      <c r="L301" s="6"/>
      <c r="M301" s="6"/>
      <c r="N301" s="12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8"/>
      <c r="C302" s="8"/>
      <c r="D302" s="8"/>
      <c r="E302" s="6"/>
      <c r="F302" s="6"/>
      <c r="G302" s="6"/>
      <c r="H302" s="6"/>
      <c r="I302" s="6"/>
      <c r="J302" s="105"/>
      <c r="K302" s="11"/>
      <c r="L302" s="6"/>
      <c r="M302" s="6"/>
      <c r="N302" s="12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8"/>
      <c r="C303" s="8"/>
      <c r="D303" s="8"/>
      <c r="E303" s="6"/>
      <c r="F303" s="6"/>
      <c r="G303" s="6"/>
      <c r="H303" s="6"/>
      <c r="I303" s="6"/>
      <c r="J303" s="105"/>
      <c r="K303" s="11"/>
      <c r="L303" s="6"/>
      <c r="M303" s="6"/>
      <c r="N303" s="12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8"/>
      <c r="C304" s="8"/>
      <c r="D304" s="8"/>
      <c r="E304" s="6"/>
      <c r="F304" s="6"/>
      <c r="G304" s="6"/>
      <c r="H304" s="6"/>
      <c r="I304" s="6"/>
      <c r="J304" s="105"/>
      <c r="K304" s="11"/>
      <c r="L304" s="6"/>
      <c r="M304" s="6"/>
      <c r="N304" s="12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8"/>
      <c r="C305" s="8"/>
      <c r="D305" s="8"/>
      <c r="E305" s="6"/>
      <c r="F305" s="6"/>
      <c r="G305" s="6"/>
      <c r="H305" s="6"/>
      <c r="I305" s="6"/>
      <c r="J305" s="105"/>
      <c r="K305" s="11"/>
      <c r="L305" s="6"/>
      <c r="M305" s="6"/>
      <c r="N305" s="12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8"/>
      <c r="C306" s="8"/>
      <c r="D306" s="8"/>
      <c r="E306" s="6"/>
      <c r="F306" s="6"/>
      <c r="G306" s="6"/>
      <c r="H306" s="6"/>
      <c r="I306" s="6"/>
      <c r="J306" s="105"/>
      <c r="K306" s="11"/>
      <c r="L306" s="6"/>
      <c r="M306" s="6"/>
      <c r="N306" s="12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8"/>
      <c r="C307" s="8"/>
      <c r="D307" s="8"/>
      <c r="E307" s="6"/>
      <c r="F307" s="6"/>
      <c r="G307" s="6"/>
      <c r="H307" s="6"/>
      <c r="I307" s="6"/>
      <c r="J307" s="105"/>
      <c r="K307" s="11"/>
      <c r="L307" s="6"/>
      <c r="M307" s="6"/>
      <c r="N307" s="12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8"/>
      <c r="C308" s="8"/>
      <c r="D308" s="8"/>
      <c r="E308" s="6"/>
      <c r="F308" s="6"/>
      <c r="G308" s="6"/>
      <c r="H308" s="6"/>
      <c r="I308" s="6"/>
      <c r="J308" s="105"/>
      <c r="K308" s="11"/>
      <c r="L308" s="6"/>
      <c r="M308" s="6"/>
      <c r="N308" s="12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8"/>
      <c r="C309" s="8"/>
      <c r="D309" s="8"/>
      <c r="E309" s="6"/>
      <c r="F309" s="6"/>
      <c r="G309" s="6"/>
      <c r="H309" s="6"/>
      <c r="I309" s="6"/>
      <c r="J309" s="105"/>
      <c r="K309" s="11"/>
      <c r="L309" s="6"/>
      <c r="M309" s="6"/>
      <c r="N309" s="12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8"/>
      <c r="C310" s="8"/>
      <c r="D310" s="8"/>
      <c r="E310" s="6"/>
      <c r="F310" s="6"/>
      <c r="G310" s="6"/>
      <c r="H310" s="6"/>
      <c r="I310" s="6"/>
      <c r="J310" s="105"/>
      <c r="K310" s="11"/>
      <c r="L310" s="6"/>
      <c r="M310" s="6"/>
      <c r="N310" s="12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8"/>
      <c r="C311" s="8"/>
      <c r="D311" s="8"/>
      <c r="E311" s="6"/>
      <c r="F311" s="6"/>
      <c r="G311" s="6"/>
      <c r="H311" s="6"/>
      <c r="I311" s="6"/>
      <c r="J311" s="105"/>
      <c r="K311" s="11"/>
      <c r="L311" s="6"/>
      <c r="M311" s="6"/>
      <c r="N311" s="12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8"/>
      <c r="C312" s="8"/>
      <c r="D312" s="8"/>
      <c r="E312" s="6"/>
      <c r="F312" s="6"/>
      <c r="G312" s="6"/>
      <c r="H312" s="6"/>
      <c r="I312" s="6"/>
      <c r="J312" s="105"/>
      <c r="K312" s="11"/>
      <c r="L312" s="6"/>
      <c r="M312" s="6"/>
      <c r="N312" s="12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8"/>
      <c r="C313" s="8"/>
      <c r="D313" s="8"/>
      <c r="E313" s="6"/>
      <c r="F313" s="6"/>
      <c r="G313" s="6"/>
      <c r="H313" s="6"/>
      <c r="I313" s="6"/>
      <c r="J313" s="105"/>
      <c r="K313" s="11"/>
      <c r="L313" s="6"/>
      <c r="M313" s="6"/>
      <c r="N313" s="12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8"/>
      <c r="C314" s="8"/>
      <c r="D314" s="8"/>
      <c r="E314" s="6"/>
      <c r="F314" s="6"/>
      <c r="G314" s="6"/>
      <c r="H314" s="6"/>
      <c r="I314" s="6"/>
      <c r="J314" s="105"/>
      <c r="K314" s="11"/>
      <c r="L314" s="6"/>
      <c r="M314" s="6"/>
      <c r="N314" s="12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8"/>
      <c r="C315" s="8"/>
      <c r="D315" s="8"/>
      <c r="E315" s="6"/>
      <c r="F315" s="6"/>
      <c r="G315" s="6"/>
      <c r="H315" s="6"/>
      <c r="I315" s="6"/>
      <c r="J315" s="105"/>
      <c r="K315" s="11"/>
      <c r="L315" s="6"/>
      <c r="M315" s="6"/>
      <c r="N315" s="12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8"/>
      <c r="C316" s="8"/>
      <c r="D316" s="8"/>
      <c r="E316" s="6"/>
      <c r="F316" s="6"/>
      <c r="G316" s="6"/>
      <c r="H316" s="6"/>
      <c r="I316" s="6"/>
      <c r="J316" s="105"/>
      <c r="K316" s="11"/>
      <c r="L316" s="6"/>
      <c r="M316" s="6"/>
      <c r="N316" s="12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8"/>
      <c r="C317" s="8"/>
      <c r="D317" s="8"/>
      <c r="E317" s="6"/>
      <c r="F317" s="6"/>
      <c r="G317" s="6"/>
      <c r="H317" s="6"/>
      <c r="I317" s="6"/>
      <c r="J317" s="105"/>
      <c r="K317" s="11"/>
      <c r="L317" s="6"/>
      <c r="M317" s="6"/>
      <c r="N317" s="12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8"/>
      <c r="C318" s="8"/>
      <c r="D318" s="8"/>
      <c r="E318" s="6"/>
      <c r="F318" s="6"/>
      <c r="G318" s="6"/>
      <c r="H318" s="6"/>
      <c r="I318" s="6"/>
      <c r="J318" s="105"/>
      <c r="K318" s="11"/>
      <c r="L318" s="6"/>
      <c r="M318" s="6"/>
      <c r="N318" s="12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8"/>
      <c r="C319" s="8"/>
      <c r="D319" s="8"/>
      <c r="E319" s="6"/>
      <c r="F319" s="6"/>
      <c r="G319" s="6"/>
      <c r="H319" s="6"/>
      <c r="I319" s="6"/>
      <c r="J319" s="105"/>
      <c r="K319" s="11"/>
      <c r="L319" s="6"/>
      <c r="M319" s="6"/>
      <c r="N319" s="12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8"/>
      <c r="C320" s="8"/>
      <c r="D320" s="8"/>
      <c r="E320" s="6"/>
      <c r="F320" s="6"/>
      <c r="G320" s="6"/>
      <c r="H320" s="6"/>
      <c r="I320" s="6"/>
      <c r="J320" s="105"/>
      <c r="K320" s="11"/>
      <c r="L320" s="6"/>
      <c r="M320" s="6"/>
      <c r="N320" s="12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8"/>
      <c r="C321" s="8"/>
      <c r="D321" s="8"/>
      <c r="E321" s="6"/>
      <c r="F321" s="6"/>
      <c r="G321" s="6"/>
      <c r="H321" s="6"/>
      <c r="I321" s="6"/>
      <c r="J321" s="105"/>
      <c r="K321" s="11"/>
      <c r="L321" s="6"/>
      <c r="M321" s="6"/>
      <c r="N321" s="12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8"/>
      <c r="C322" s="8"/>
      <c r="D322" s="8"/>
      <c r="E322" s="6"/>
      <c r="F322" s="6"/>
      <c r="G322" s="6"/>
      <c r="H322" s="6"/>
      <c r="I322" s="6"/>
      <c r="J322" s="105"/>
      <c r="K322" s="11"/>
      <c r="L322" s="6"/>
      <c r="M322" s="6"/>
      <c r="N322" s="12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8"/>
      <c r="C323" s="8"/>
      <c r="D323" s="8"/>
      <c r="E323" s="6"/>
      <c r="F323" s="6"/>
      <c r="G323" s="6"/>
      <c r="H323" s="6"/>
      <c r="I323" s="6"/>
      <c r="J323" s="105"/>
      <c r="K323" s="11"/>
      <c r="L323" s="6"/>
      <c r="M323" s="6"/>
      <c r="N323" s="12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8"/>
      <c r="C324" s="8"/>
      <c r="D324" s="8"/>
      <c r="E324" s="6"/>
      <c r="F324" s="6"/>
      <c r="G324" s="6"/>
      <c r="H324" s="6"/>
      <c r="I324" s="6"/>
      <c r="J324" s="105"/>
      <c r="K324" s="11"/>
      <c r="L324" s="6"/>
      <c r="M324" s="6"/>
      <c r="N324" s="12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8"/>
      <c r="C325" s="8"/>
      <c r="D325" s="8"/>
      <c r="E325" s="6"/>
      <c r="F325" s="6"/>
      <c r="G325" s="6"/>
      <c r="H325" s="6"/>
      <c r="I325" s="6"/>
      <c r="J325" s="105"/>
      <c r="K325" s="11"/>
      <c r="L325" s="6"/>
      <c r="M325" s="6"/>
      <c r="N325" s="12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8"/>
      <c r="C326" s="8"/>
      <c r="D326" s="8"/>
      <c r="E326" s="6"/>
      <c r="F326" s="6"/>
      <c r="G326" s="6"/>
      <c r="H326" s="6"/>
      <c r="I326" s="6"/>
      <c r="J326" s="105"/>
      <c r="K326" s="11"/>
      <c r="L326" s="6"/>
      <c r="M326" s="6"/>
      <c r="N326" s="12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8"/>
      <c r="C327" s="8"/>
      <c r="D327" s="8"/>
      <c r="E327" s="6"/>
      <c r="F327" s="6"/>
      <c r="G327" s="6"/>
      <c r="H327" s="6"/>
      <c r="I327" s="6"/>
      <c r="J327" s="105"/>
      <c r="K327" s="11"/>
      <c r="L327" s="6"/>
      <c r="M327" s="6"/>
      <c r="N327" s="12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8"/>
      <c r="C328" s="8"/>
      <c r="D328" s="8"/>
      <c r="E328" s="6"/>
      <c r="F328" s="6"/>
      <c r="G328" s="6"/>
      <c r="H328" s="6"/>
      <c r="I328" s="6"/>
      <c r="J328" s="105"/>
      <c r="K328" s="11"/>
      <c r="L328" s="6"/>
      <c r="M328" s="6"/>
      <c r="N328" s="12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8"/>
      <c r="C329" s="8"/>
      <c r="D329" s="8"/>
      <c r="E329" s="6"/>
      <c r="F329" s="6"/>
      <c r="G329" s="6"/>
      <c r="H329" s="6"/>
      <c r="I329" s="6"/>
      <c r="J329" s="105"/>
      <c r="K329" s="11"/>
      <c r="L329" s="6"/>
      <c r="M329" s="6"/>
      <c r="N329" s="12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8"/>
      <c r="C330" s="8"/>
      <c r="D330" s="8"/>
      <c r="E330" s="6"/>
      <c r="F330" s="6"/>
      <c r="G330" s="6"/>
      <c r="H330" s="6"/>
      <c r="I330" s="6"/>
      <c r="J330" s="105"/>
      <c r="K330" s="11"/>
      <c r="L330" s="6"/>
      <c r="M330" s="6"/>
      <c r="N330" s="12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8"/>
      <c r="C331" s="8"/>
      <c r="D331" s="8"/>
      <c r="E331" s="6"/>
      <c r="F331" s="6"/>
      <c r="G331" s="6"/>
      <c r="H331" s="6"/>
      <c r="I331" s="6"/>
      <c r="J331" s="105"/>
      <c r="K331" s="11"/>
      <c r="L331" s="6"/>
      <c r="M331" s="6"/>
      <c r="N331" s="12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8"/>
      <c r="C332" s="8"/>
      <c r="D332" s="8"/>
      <c r="E332" s="6"/>
      <c r="F332" s="6"/>
      <c r="G332" s="6"/>
      <c r="H332" s="6"/>
      <c r="I332" s="6"/>
      <c r="J332" s="105"/>
      <c r="K332" s="11"/>
      <c r="L332" s="6"/>
      <c r="M332" s="6"/>
      <c r="N332" s="12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8"/>
      <c r="C333" s="8"/>
      <c r="D333" s="8"/>
      <c r="E333" s="6"/>
      <c r="F333" s="6"/>
      <c r="G333" s="6"/>
      <c r="H333" s="6"/>
      <c r="I333" s="6"/>
      <c r="J333" s="105"/>
      <c r="K333" s="11"/>
      <c r="L333" s="6"/>
      <c r="M333" s="6"/>
      <c r="N333" s="12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8"/>
      <c r="C334" s="8"/>
      <c r="D334" s="8"/>
      <c r="E334" s="6"/>
      <c r="F334" s="6"/>
      <c r="G334" s="6"/>
      <c r="H334" s="6"/>
      <c r="I334" s="6"/>
      <c r="J334" s="105"/>
      <c r="K334" s="11"/>
      <c r="L334" s="6"/>
      <c r="M334" s="6"/>
      <c r="N334" s="12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8"/>
      <c r="C335" s="8"/>
      <c r="D335" s="8"/>
      <c r="E335" s="6"/>
      <c r="F335" s="6"/>
      <c r="G335" s="6"/>
      <c r="H335" s="6"/>
      <c r="I335" s="6"/>
      <c r="J335" s="105"/>
      <c r="K335" s="11"/>
      <c r="L335" s="6"/>
      <c r="M335" s="6"/>
      <c r="N335" s="12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8"/>
      <c r="C336" s="8"/>
      <c r="D336" s="8"/>
      <c r="E336" s="6"/>
      <c r="F336" s="6"/>
      <c r="G336" s="6"/>
      <c r="H336" s="6"/>
      <c r="I336" s="6"/>
      <c r="J336" s="105"/>
      <c r="K336" s="11"/>
      <c r="L336" s="6"/>
      <c r="M336" s="6"/>
      <c r="N336" s="12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8"/>
      <c r="C337" s="8"/>
      <c r="D337" s="8"/>
      <c r="E337" s="6"/>
      <c r="F337" s="6"/>
      <c r="G337" s="6"/>
      <c r="H337" s="6"/>
      <c r="I337" s="6"/>
      <c r="J337" s="105"/>
      <c r="K337" s="11"/>
      <c r="L337" s="6"/>
      <c r="M337" s="6"/>
      <c r="N337" s="12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8"/>
      <c r="C338" s="8"/>
      <c r="D338" s="8"/>
      <c r="E338" s="6"/>
      <c r="F338" s="6"/>
      <c r="G338" s="6"/>
      <c r="H338" s="6"/>
      <c r="I338" s="6"/>
      <c r="J338" s="105"/>
      <c r="K338" s="11"/>
      <c r="L338" s="6"/>
      <c r="M338" s="6"/>
      <c r="N338" s="12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8"/>
      <c r="C339" s="8"/>
      <c r="D339" s="8"/>
      <c r="E339" s="6"/>
      <c r="F339" s="6"/>
      <c r="G339" s="6"/>
      <c r="H339" s="6"/>
      <c r="I339" s="6"/>
      <c r="J339" s="105"/>
      <c r="K339" s="11"/>
      <c r="L339" s="6"/>
      <c r="M339" s="6"/>
      <c r="N339" s="12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8"/>
      <c r="C340" s="8"/>
      <c r="D340" s="8"/>
      <c r="E340" s="6"/>
      <c r="F340" s="6"/>
      <c r="G340" s="6"/>
      <c r="H340" s="6"/>
      <c r="I340" s="6"/>
      <c r="J340" s="105"/>
      <c r="K340" s="11"/>
      <c r="L340" s="6"/>
      <c r="M340" s="6"/>
      <c r="N340" s="12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8"/>
      <c r="C341" s="8"/>
      <c r="D341" s="8"/>
      <c r="E341" s="6"/>
      <c r="F341" s="6"/>
      <c r="G341" s="6"/>
      <c r="H341" s="6"/>
      <c r="I341" s="6"/>
      <c r="J341" s="105"/>
      <c r="K341" s="11"/>
      <c r="L341" s="6"/>
      <c r="M341" s="6"/>
      <c r="N341" s="12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8"/>
      <c r="C342" s="8"/>
      <c r="D342" s="8"/>
      <c r="E342" s="6"/>
      <c r="F342" s="6"/>
      <c r="G342" s="6"/>
      <c r="H342" s="6"/>
      <c r="I342" s="6"/>
      <c r="J342" s="105"/>
      <c r="K342" s="11"/>
      <c r="L342" s="6"/>
      <c r="M342" s="6"/>
      <c r="N342" s="12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8"/>
      <c r="C343" s="8"/>
      <c r="D343" s="8"/>
      <c r="E343" s="6"/>
      <c r="F343" s="6"/>
      <c r="G343" s="6"/>
      <c r="H343" s="6"/>
      <c r="I343" s="6"/>
      <c r="J343" s="105"/>
      <c r="K343" s="11"/>
      <c r="L343" s="6"/>
      <c r="M343" s="6"/>
      <c r="N343" s="12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8"/>
      <c r="C344" s="8"/>
      <c r="D344" s="8"/>
      <c r="E344" s="6"/>
      <c r="F344" s="6"/>
      <c r="G344" s="6"/>
      <c r="H344" s="6"/>
      <c r="I344" s="6"/>
      <c r="J344" s="105"/>
      <c r="K344" s="11"/>
      <c r="L344" s="6"/>
      <c r="M344" s="6"/>
      <c r="N344" s="12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8"/>
      <c r="C345" s="8"/>
      <c r="D345" s="8"/>
      <c r="E345" s="6"/>
      <c r="F345" s="6"/>
      <c r="G345" s="6"/>
      <c r="H345" s="6"/>
      <c r="I345" s="6"/>
      <c r="J345" s="105"/>
      <c r="K345" s="11"/>
      <c r="L345" s="6"/>
      <c r="M345" s="6"/>
      <c r="N345" s="12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8"/>
      <c r="C346" s="8"/>
      <c r="D346" s="8"/>
      <c r="E346" s="6"/>
      <c r="F346" s="6"/>
      <c r="G346" s="6"/>
      <c r="H346" s="6"/>
      <c r="I346" s="6"/>
      <c r="J346" s="105"/>
      <c r="K346" s="11"/>
      <c r="L346" s="6"/>
      <c r="M346" s="6"/>
      <c r="N346" s="12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8"/>
      <c r="C347" s="8"/>
      <c r="D347" s="8"/>
      <c r="E347" s="6"/>
      <c r="F347" s="6"/>
      <c r="G347" s="6"/>
      <c r="H347" s="6"/>
      <c r="I347" s="6"/>
      <c r="J347" s="105"/>
      <c r="K347" s="11"/>
      <c r="L347" s="6"/>
      <c r="M347" s="6"/>
      <c r="N347" s="12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8"/>
      <c r="C348" s="8"/>
      <c r="D348" s="8"/>
      <c r="E348" s="6"/>
      <c r="F348" s="6"/>
      <c r="G348" s="6"/>
      <c r="H348" s="6"/>
      <c r="I348" s="6"/>
      <c r="J348" s="105"/>
      <c r="K348" s="11"/>
      <c r="L348" s="6"/>
      <c r="M348" s="6"/>
      <c r="N348" s="12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8"/>
      <c r="C349" s="8"/>
      <c r="D349" s="8"/>
      <c r="E349" s="6"/>
      <c r="F349" s="6"/>
      <c r="G349" s="6"/>
      <c r="H349" s="6"/>
      <c r="I349" s="6"/>
      <c r="J349" s="105"/>
      <c r="K349" s="11"/>
      <c r="L349" s="6"/>
      <c r="M349" s="6"/>
      <c r="N349" s="12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8"/>
      <c r="C350" s="8"/>
      <c r="D350" s="8"/>
      <c r="E350" s="6"/>
      <c r="F350" s="6"/>
      <c r="G350" s="6"/>
      <c r="H350" s="6"/>
      <c r="I350" s="6"/>
      <c r="J350" s="105"/>
      <c r="K350" s="11"/>
      <c r="L350" s="6"/>
      <c r="M350" s="6"/>
      <c r="N350" s="12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8"/>
      <c r="C351" s="8"/>
      <c r="D351" s="8"/>
      <c r="E351" s="6"/>
      <c r="F351" s="6"/>
      <c r="G351" s="6"/>
      <c r="H351" s="6"/>
      <c r="I351" s="6"/>
      <c r="J351" s="105"/>
      <c r="K351" s="11"/>
      <c r="L351" s="6"/>
      <c r="M351" s="6"/>
      <c r="N351" s="12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8"/>
      <c r="C352" s="8"/>
      <c r="D352" s="8"/>
      <c r="E352" s="6"/>
      <c r="F352" s="6"/>
      <c r="G352" s="6"/>
      <c r="H352" s="6"/>
      <c r="I352" s="6"/>
      <c r="J352" s="105"/>
      <c r="K352" s="11"/>
      <c r="L352" s="6"/>
      <c r="M352" s="6"/>
      <c r="N352" s="12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8"/>
      <c r="C353" s="8"/>
      <c r="D353" s="8"/>
      <c r="E353" s="6"/>
      <c r="F353" s="6"/>
      <c r="G353" s="6"/>
      <c r="H353" s="6"/>
      <c r="I353" s="6"/>
      <c r="J353" s="105"/>
      <c r="K353" s="11"/>
      <c r="L353" s="6"/>
      <c r="M353" s="6"/>
      <c r="N353" s="12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8"/>
      <c r="C354" s="8"/>
      <c r="D354" s="8"/>
      <c r="E354" s="6"/>
      <c r="F354" s="6"/>
      <c r="G354" s="6"/>
      <c r="H354" s="6"/>
      <c r="I354" s="6"/>
      <c r="J354" s="105"/>
      <c r="K354" s="11"/>
      <c r="L354" s="6"/>
      <c r="M354" s="6"/>
      <c r="N354" s="12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8"/>
      <c r="C355" s="8"/>
      <c r="D355" s="8"/>
      <c r="E355" s="6"/>
      <c r="F355" s="6"/>
      <c r="G355" s="6"/>
      <c r="H355" s="6"/>
      <c r="I355" s="6"/>
      <c r="J355" s="105"/>
      <c r="K355" s="11"/>
      <c r="L355" s="6"/>
      <c r="M355" s="6"/>
      <c r="N355" s="12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8"/>
      <c r="C356" s="8"/>
      <c r="D356" s="8"/>
      <c r="E356" s="6"/>
      <c r="F356" s="6"/>
      <c r="G356" s="6"/>
      <c r="H356" s="6"/>
      <c r="I356" s="6"/>
      <c r="J356" s="105"/>
      <c r="K356" s="11"/>
      <c r="L356" s="6"/>
      <c r="M356" s="6"/>
      <c r="N356" s="12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8"/>
      <c r="C357" s="8"/>
      <c r="D357" s="8"/>
      <c r="E357" s="6"/>
      <c r="F357" s="6"/>
      <c r="G357" s="6"/>
      <c r="H357" s="6"/>
      <c r="I357" s="6"/>
      <c r="J357" s="105"/>
      <c r="K357" s="11"/>
      <c r="L357" s="6"/>
      <c r="M357" s="6"/>
      <c r="N357" s="12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8"/>
      <c r="C358" s="8"/>
      <c r="D358" s="8"/>
      <c r="E358" s="6"/>
      <c r="F358" s="6"/>
      <c r="G358" s="6"/>
      <c r="H358" s="6"/>
      <c r="I358" s="6"/>
      <c r="J358" s="105"/>
      <c r="K358" s="11"/>
      <c r="L358" s="6"/>
      <c r="M358" s="6"/>
      <c r="N358" s="12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8"/>
      <c r="C359" s="8"/>
      <c r="D359" s="8"/>
      <c r="E359" s="6"/>
      <c r="F359" s="6"/>
      <c r="G359" s="6"/>
      <c r="H359" s="6"/>
      <c r="I359" s="6"/>
      <c r="J359" s="105"/>
      <c r="K359" s="11"/>
      <c r="L359" s="6"/>
      <c r="M359" s="6"/>
      <c r="N359" s="12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8"/>
      <c r="C360" s="8"/>
      <c r="D360" s="8"/>
      <c r="E360" s="6"/>
      <c r="F360" s="6"/>
      <c r="G360" s="6"/>
      <c r="H360" s="6"/>
      <c r="I360" s="6"/>
      <c r="J360" s="105"/>
      <c r="K360" s="11"/>
      <c r="L360" s="6"/>
      <c r="M360" s="6"/>
      <c r="N360" s="12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8"/>
      <c r="C361" s="8"/>
      <c r="D361" s="8"/>
      <c r="E361" s="6"/>
      <c r="F361" s="6"/>
      <c r="G361" s="6"/>
      <c r="H361" s="6"/>
      <c r="I361" s="6"/>
      <c r="J361" s="105"/>
      <c r="K361" s="11"/>
      <c r="L361" s="6"/>
      <c r="M361" s="6"/>
      <c r="N361" s="12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8"/>
      <c r="C362" s="8"/>
      <c r="D362" s="8"/>
      <c r="E362" s="6"/>
      <c r="F362" s="6"/>
      <c r="G362" s="6"/>
      <c r="H362" s="6"/>
      <c r="I362" s="6"/>
      <c r="J362" s="105"/>
      <c r="K362" s="11"/>
      <c r="L362" s="6"/>
      <c r="M362" s="6"/>
      <c r="N362" s="12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8"/>
      <c r="C363" s="8"/>
      <c r="D363" s="8"/>
      <c r="E363" s="6"/>
      <c r="F363" s="6"/>
      <c r="G363" s="6"/>
      <c r="H363" s="6"/>
      <c r="I363" s="6"/>
      <c r="J363" s="105"/>
      <c r="K363" s="11"/>
      <c r="L363" s="6"/>
      <c r="M363" s="6"/>
      <c r="N363" s="12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8"/>
      <c r="C364" s="8"/>
      <c r="D364" s="8"/>
      <c r="E364" s="6"/>
      <c r="F364" s="6"/>
      <c r="G364" s="6"/>
      <c r="H364" s="6"/>
      <c r="I364" s="6"/>
      <c r="J364" s="105"/>
      <c r="K364" s="11"/>
      <c r="L364" s="6"/>
      <c r="M364" s="6"/>
      <c r="N364" s="12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8"/>
      <c r="C365" s="8"/>
      <c r="D365" s="8"/>
      <c r="E365" s="6"/>
      <c r="F365" s="6"/>
      <c r="G365" s="6"/>
      <c r="H365" s="6"/>
      <c r="I365" s="6"/>
      <c r="J365" s="105"/>
      <c r="K365" s="11"/>
      <c r="L365" s="6"/>
      <c r="M365" s="6"/>
      <c r="N365" s="12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8"/>
      <c r="C366" s="8"/>
      <c r="D366" s="8"/>
      <c r="E366" s="6"/>
      <c r="F366" s="6"/>
      <c r="G366" s="6"/>
      <c r="H366" s="6"/>
      <c r="I366" s="6"/>
      <c r="J366" s="105"/>
      <c r="K366" s="11"/>
      <c r="L366" s="6"/>
      <c r="M366" s="6"/>
      <c r="N366" s="12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8"/>
      <c r="C367" s="8"/>
      <c r="D367" s="8"/>
      <c r="E367" s="6"/>
      <c r="F367" s="6"/>
      <c r="G367" s="6"/>
      <c r="H367" s="6"/>
      <c r="I367" s="6"/>
      <c r="J367" s="105"/>
      <c r="K367" s="11"/>
      <c r="L367" s="6"/>
      <c r="M367" s="6"/>
      <c r="N367" s="12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8"/>
      <c r="C368" s="8"/>
      <c r="D368" s="8"/>
      <c r="E368" s="6"/>
      <c r="F368" s="6"/>
      <c r="G368" s="6"/>
      <c r="H368" s="6"/>
      <c r="I368" s="6"/>
      <c r="J368" s="105"/>
      <c r="K368" s="11"/>
      <c r="L368" s="6"/>
      <c r="M368" s="6"/>
      <c r="N368" s="12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8"/>
      <c r="C369" s="8"/>
      <c r="D369" s="8"/>
      <c r="E369" s="6"/>
      <c r="F369" s="6"/>
      <c r="G369" s="6"/>
      <c r="H369" s="6"/>
      <c r="I369" s="6"/>
      <c r="J369" s="105"/>
      <c r="K369" s="11"/>
      <c r="L369" s="6"/>
      <c r="M369" s="6"/>
      <c r="N369" s="12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8"/>
      <c r="C370" s="8"/>
      <c r="D370" s="8"/>
      <c r="E370" s="6"/>
      <c r="F370" s="6"/>
      <c r="G370" s="6"/>
      <c r="H370" s="6"/>
      <c r="I370" s="6"/>
      <c r="J370" s="105"/>
      <c r="K370" s="11"/>
      <c r="L370" s="6"/>
      <c r="M370" s="6"/>
      <c r="N370" s="12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8"/>
      <c r="C371" s="8"/>
      <c r="D371" s="8"/>
      <c r="E371" s="6"/>
      <c r="F371" s="6"/>
      <c r="G371" s="6"/>
      <c r="H371" s="6"/>
      <c r="I371" s="6"/>
      <c r="J371" s="105"/>
      <c r="K371" s="11"/>
      <c r="L371" s="6"/>
      <c r="M371" s="6"/>
      <c r="N371" s="12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8"/>
      <c r="C372" s="8"/>
      <c r="D372" s="8"/>
      <c r="E372" s="6"/>
      <c r="F372" s="6"/>
      <c r="G372" s="6"/>
      <c r="H372" s="6"/>
      <c r="I372" s="6"/>
      <c r="J372" s="105"/>
      <c r="K372" s="11"/>
      <c r="L372" s="6"/>
      <c r="M372" s="6"/>
      <c r="N372" s="12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8"/>
      <c r="C373" s="8"/>
      <c r="D373" s="8"/>
      <c r="E373" s="6"/>
      <c r="F373" s="6"/>
      <c r="G373" s="6"/>
      <c r="H373" s="6"/>
      <c r="I373" s="6"/>
      <c r="J373" s="105"/>
      <c r="K373" s="11"/>
      <c r="L373" s="6"/>
      <c r="M373" s="6"/>
      <c r="N373" s="12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8"/>
      <c r="C374" s="8"/>
      <c r="D374" s="8"/>
      <c r="E374" s="6"/>
      <c r="F374" s="6"/>
      <c r="G374" s="6"/>
      <c r="H374" s="6"/>
      <c r="I374" s="6"/>
      <c r="J374" s="105"/>
      <c r="K374" s="11"/>
      <c r="L374" s="6"/>
      <c r="M374" s="6"/>
      <c r="N374" s="12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8"/>
      <c r="C375" s="8"/>
      <c r="D375" s="8"/>
      <c r="E375" s="6"/>
      <c r="F375" s="6"/>
      <c r="G375" s="6"/>
      <c r="H375" s="6"/>
      <c r="I375" s="6"/>
      <c r="J375" s="105"/>
      <c r="K375" s="11"/>
      <c r="L375" s="6"/>
      <c r="M375" s="6"/>
      <c r="N375" s="12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8"/>
      <c r="C376" s="8"/>
      <c r="D376" s="8"/>
      <c r="E376" s="6"/>
      <c r="F376" s="6"/>
      <c r="G376" s="6"/>
      <c r="H376" s="6"/>
      <c r="I376" s="6"/>
      <c r="J376" s="105"/>
      <c r="K376" s="11"/>
      <c r="L376" s="6"/>
      <c r="M376" s="6"/>
      <c r="N376" s="12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8"/>
      <c r="C377" s="8"/>
      <c r="D377" s="8"/>
      <c r="E377" s="6"/>
      <c r="F377" s="6"/>
      <c r="G377" s="6"/>
      <c r="H377" s="6"/>
      <c r="I377" s="6"/>
      <c r="J377" s="105"/>
      <c r="K377" s="11"/>
      <c r="L377" s="6"/>
      <c r="M377" s="6"/>
      <c r="N377" s="12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8"/>
      <c r="C378" s="8"/>
      <c r="D378" s="8"/>
      <c r="E378" s="6"/>
      <c r="F378" s="6"/>
      <c r="G378" s="6"/>
      <c r="H378" s="6"/>
      <c r="I378" s="6"/>
      <c r="J378" s="105"/>
      <c r="K378" s="11"/>
      <c r="L378" s="6"/>
      <c r="M378" s="6"/>
      <c r="N378" s="12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8"/>
      <c r="C379" s="8"/>
      <c r="D379" s="8"/>
      <c r="E379" s="6"/>
      <c r="F379" s="6"/>
      <c r="G379" s="6"/>
      <c r="H379" s="6"/>
      <c r="I379" s="6"/>
      <c r="J379" s="105"/>
      <c r="K379" s="11"/>
      <c r="L379" s="6"/>
      <c r="M379" s="6"/>
      <c r="N379" s="12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8"/>
      <c r="C380" s="8"/>
      <c r="D380" s="8"/>
      <c r="E380" s="6"/>
      <c r="F380" s="6"/>
      <c r="G380" s="6"/>
      <c r="H380" s="6"/>
      <c r="I380" s="6"/>
      <c r="J380" s="105"/>
      <c r="K380" s="11"/>
      <c r="L380" s="6"/>
      <c r="M380" s="6"/>
      <c r="N380" s="12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8"/>
      <c r="C381" s="8"/>
      <c r="D381" s="8"/>
      <c r="E381" s="6"/>
      <c r="F381" s="6"/>
      <c r="G381" s="6"/>
      <c r="H381" s="6"/>
      <c r="I381" s="6"/>
      <c r="J381" s="105"/>
      <c r="K381" s="11"/>
      <c r="L381" s="6"/>
      <c r="M381" s="6"/>
      <c r="N381" s="12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8"/>
      <c r="C382" s="8"/>
      <c r="D382" s="8"/>
      <c r="E382" s="6"/>
      <c r="F382" s="6"/>
      <c r="G382" s="6"/>
      <c r="H382" s="6"/>
      <c r="I382" s="6"/>
      <c r="J382" s="105"/>
      <c r="K382" s="11"/>
      <c r="L382" s="6"/>
      <c r="M382" s="6"/>
      <c r="N382" s="12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8"/>
      <c r="C383" s="8"/>
      <c r="D383" s="8"/>
      <c r="E383" s="6"/>
      <c r="F383" s="6"/>
      <c r="G383" s="6"/>
      <c r="H383" s="6"/>
      <c r="I383" s="6"/>
      <c r="J383" s="105"/>
      <c r="K383" s="11"/>
      <c r="L383" s="6"/>
      <c r="M383" s="6"/>
      <c r="N383" s="12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8"/>
      <c r="C384" s="8"/>
      <c r="D384" s="8"/>
      <c r="E384" s="6"/>
      <c r="F384" s="6"/>
      <c r="G384" s="6"/>
      <c r="H384" s="6"/>
      <c r="I384" s="6"/>
      <c r="J384" s="105"/>
      <c r="K384" s="11"/>
      <c r="L384" s="6"/>
      <c r="M384" s="6"/>
      <c r="N384" s="12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8"/>
      <c r="C385" s="8"/>
      <c r="D385" s="8"/>
      <c r="E385" s="6"/>
      <c r="F385" s="6"/>
      <c r="G385" s="6"/>
      <c r="H385" s="6"/>
      <c r="I385" s="6"/>
      <c r="J385" s="105"/>
      <c r="K385" s="11"/>
      <c r="L385" s="6"/>
      <c r="M385" s="6"/>
      <c r="N385" s="12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8"/>
      <c r="C386" s="8"/>
      <c r="D386" s="8"/>
      <c r="E386" s="6"/>
      <c r="F386" s="6"/>
      <c r="G386" s="6"/>
      <c r="H386" s="6"/>
      <c r="I386" s="6"/>
      <c r="J386" s="105"/>
      <c r="K386" s="11"/>
      <c r="L386" s="6"/>
      <c r="M386" s="6"/>
      <c r="N386" s="12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8"/>
      <c r="C387" s="8"/>
      <c r="D387" s="8"/>
      <c r="E387" s="6"/>
      <c r="F387" s="6"/>
      <c r="G387" s="6"/>
      <c r="H387" s="6"/>
      <c r="I387" s="6"/>
      <c r="J387" s="105"/>
      <c r="K387" s="11"/>
      <c r="L387" s="6"/>
      <c r="M387" s="6"/>
      <c r="N387" s="12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8"/>
      <c r="C388" s="8"/>
      <c r="D388" s="8"/>
      <c r="E388" s="6"/>
      <c r="F388" s="6"/>
      <c r="G388" s="6"/>
      <c r="H388" s="6"/>
      <c r="I388" s="6"/>
      <c r="J388" s="105"/>
      <c r="K388" s="11"/>
      <c r="L388" s="6"/>
      <c r="M388" s="6"/>
      <c r="N388" s="12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8"/>
      <c r="C389" s="8"/>
      <c r="D389" s="8"/>
      <c r="E389" s="6"/>
      <c r="F389" s="6"/>
      <c r="G389" s="6"/>
      <c r="H389" s="6"/>
      <c r="I389" s="6"/>
      <c r="J389" s="105"/>
      <c r="K389" s="11"/>
      <c r="L389" s="6"/>
      <c r="M389" s="6"/>
      <c r="N389" s="12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8"/>
      <c r="C390" s="8"/>
      <c r="D390" s="8"/>
      <c r="E390" s="6"/>
      <c r="F390" s="6"/>
      <c r="G390" s="6"/>
      <c r="H390" s="6"/>
      <c r="I390" s="6"/>
      <c r="J390" s="105"/>
      <c r="K390" s="11"/>
      <c r="L390" s="6"/>
      <c r="M390" s="6"/>
      <c r="N390" s="12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8"/>
      <c r="C391" s="8"/>
      <c r="D391" s="8"/>
      <c r="E391" s="6"/>
      <c r="F391" s="6"/>
      <c r="G391" s="6"/>
      <c r="H391" s="6"/>
      <c r="I391" s="6"/>
      <c r="J391" s="105"/>
      <c r="K391" s="11"/>
      <c r="L391" s="6"/>
      <c r="M391" s="6"/>
      <c r="N391" s="12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8"/>
      <c r="C392" s="8"/>
      <c r="D392" s="8"/>
      <c r="E392" s="6"/>
      <c r="F392" s="6"/>
      <c r="G392" s="6"/>
      <c r="H392" s="6"/>
      <c r="I392" s="6"/>
      <c r="J392" s="105"/>
      <c r="K392" s="11"/>
      <c r="L392" s="6"/>
      <c r="M392" s="6"/>
      <c r="N392" s="12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8"/>
      <c r="C393" s="8"/>
      <c r="D393" s="8"/>
      <c r="E393" s="6"/>
      <c r="F393" s="6"/>
      <c r="G393" s="6"/>
      <c r="H393" s="6"/>
      <c r="I393" s="6"/>
      <c r="J393" s="105"/>
      <c r="K393" s="11"/>
      <c r="L393" s="6"/>
      <c r="M393" s="6"/>
      <c r="N393" s="12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8"/>
      <c r="C394" s="8"/>
      <c r="D394" s="8"/>
      <c r="E394" s="6"/>
      <c r="F394" s="6"/>
      <c r="G394" s="6"/>
      <c r="H394" s="6"/>
      <c r="I394" s="6"/>
      <c r="J394" s="105"/>
      <c r="K394" s="11"/>
      <c r="L394" s="6"/>
      <c r="M394" s="6"/>
      <c r="N394" s="12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8"/>
      <c r="C395" s="8"/>
      <c r="D395" s="8"/>
      <c r="E395" s="6"/>
      <c r="F395" s="6"/>
      <c r="G395" s="6"/>
      <c r="H395" s="6"/>
      <c r="I395" s="6"/>
      <c r="J395" s="105"/>
      <c r="K395" s="11"/>
      <c r="L395" s="6"/>
      <c r="M395" s="6"/>
      <c r="N395" s="12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8"/>
      <c r="C396" s="8"/>
      <c r="D396" s="8"/>
      <c r="E396" s="6"/>
      <c r="F396" s="6"/>
      <c r="G396" s="6"/>
      <c r="H396" s="6"/>
      <c r="I396" s="6"/>
      <c r="J396" s="105"/>
      <c r="K396" s="11"/>
      <c r="L396" s="6"/>
      <c r="M396" s="6"/>
      <c r="N396" s="12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8"/>
      <c r="C397" s="8"/>
      <c r="D397" s="8"/>
      <c r="E397" s="6"/>
      <c r="F397" s="6"/>
      <c r="G397" s="6"/>
      <c r="H397" s="6"/>
      <c r="I397" s="6"/>
      <c r="J397" s="105"/>
      <c r="K397" s="11"/>
      <c r="L397" s="6"/>
      <c r="M397" s="6"/>
      <c r="N397" s="12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8"/>
      <c r="C398" s="8"/>
      <c r="D398" s="8"/>
      <c r="E398" s="6"/>
      <c r="F398" s="6"/>
      <c r="G398" s="6"/>
      <c r="H398" s="6"/>
      <c r="I398" s="6"/>
      <c r="J398" s="105"/>
      <c r="K398" s="11"/>
      <c r="L398" s="6"/>
      <c r="M398" s="6"/>
      <c r="N398" s="12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8"/>
      <c r="C399" s="8"/>
      <c r="D399" s="8"/>
      <c r="E399" s="6"/>
      <c r="F399" s="6"/>
      <c r="G399" s="6"/>
      <c r="H399" s="6"/>
      <c r="I399" s="6"/>
      <c r="J399" s="105"/>
      <c r="K399" s="11"/>
      <c r="L399" s="6"/>
      <c r="M399" s="6"/>
      <c r="N399" s="12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8"/>
      <c r="C400" s="8"/>
      <c r="D400" s="8"/>
      <c r="E400" s="6"/>
      <c r="F400" s="6"/>
      <c r="G400" s="6"/>
      <c r="H400" s="6"/>
      <c r="I400" s="6"/>
      <c r="J400" s="105"/>
      <c r="K400" s="11"/>
      <c r="L400" s="6"/>
      <c r="M400" s="6"/>
      <c r="N400" s="12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8"/>
      <c r="C401" s="8"/>
      <c r="D401" s="8"/>
      <c r="E401" s="6"/>
      <c r="F401" s="6"/>
      <c r="G401" s="6"/>
      <c r="H401" s="6"/>
      <c r="I401" s="6"/>
      <c r="J401" s="105"/>
      <c r="K401" s="11"/>
      <c r="L401" s="6"/>
      <c r="M401" s="6"/>
      <c r="N401" s="12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8"/>
      <c r="C402" s="8"/>
      <c r="D402" s="8"/>
      <c r="E402" s="6"/>
      <c r="F402" s="6"/>
      <c r="G402" s="6"/>
      <c r="H402" s="6"/>
      <c r="I402" s="6"/>
      <c r="J402" s="105"/>
      <c r="K402" s="11"/>
      <c r="L402" s="6"/>
      <c r="M402" s="6"/>
      <c r="N402" s="12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8"/>
      <c r="C403" s="8"/>
      <c r="D403" s="8"/>
      <c r="E403" s="6"/>
      <c r="F403" s="6"/>
      <c r="G403" s="6"/>
      <c r="H403" s="6"/>
      <c r="I403" s="6"/>
      <c r="J403" s="105"/>
      <c r="K403" s="11"/>
      <c r="L403" s="6"/>
      <c r="M403" s="6"/>
      <c r="N403" s="12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8"/>
      <c r="C404" s="8"/>
      <c r="D404" s="8"/>
      <c r="E404" s="6"/>
      <c r="F404" s="6"/>
      <c r="G404" s="6"/>
      <c r="H404" s="6"/>
      <c r="I404" s="6"/>
      <c r="J404" s="105"/>
      <c r="K404" s="11"/>
      <c r="L404" s="6"/>
      <c r="M404" s="6"/>
      <c r="N404" s="12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8"/>
      <c r="C405" s="8"/>
      <c r="D405" s="8"/>
      <c r="E405" s="6"/>
      <c r="F405" s="6"/>
      <c r="G405" s="6"/>
      <c r="H405" s="6"/>
      <c r="I405" s="6"/>
      <c r="J405" s="105"/>
      <c r="K405" s="11"/>
      <c r="L405" s="6"/>
      <c r="M405" s="6"/>
      <c r="N405" s="12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8"/>
      <c r="C406" s="8"/>
      <c r="D406" s="8"/>
      <c r="E406" s="6"/>
      <c r="F406" s="6"/>
      <c r="G406" s="6"/>
      <c r="H406" s="6"/>
      <c r="I406" s="6"/>
      <c r="J406" s="105"/>
      <c r="K406" s="11"/>
      <c r="L406" s="6"/>
      <c r="M406" s="6"/>
      <c r="N406" s="12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8"/>
      <c r="C407" s="8"/>
      <c r="D407" s="8"/>
      <c r="E407" s="6"/>
      <c r="F407" s="6"/>
      <c r="G407" s="6"/>
      <c r="H407" s="6"/>
      <c r="I407" s="6"/>
      <c r="J407" s="105"/>
      <c r="K407" s="11"/>
      <c r="L407" s="6"/>
      <c r="M407" s="6"/>
      <c r="N407" s="12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8"/>
      <c r="C408" s="8"/>
      <c r="D408" s="8"/>
      <c r="E408" s="6"/>
      <c r="F408" s="6"/>
      <c r="G408" s="6"/>
      <c r="H408" s="6"/>
      <c r="I408" s="6"/>
      <c r="J408" s="105"/>
      <c r="K408" s="11"/>
      <c r="L408" s="6"/>
      <c r="M408" s="6"/>
      <c r="N408" s="12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8"/>
      <c r="C409" s="8"/>
      <c r="D409" s="8"/>
      <c r="E409" s="6"/>
      <c r="F409" s="6"/>
      <c r="G409" s="6"/>
      <c r="H409" s="6"/>
      <c r="I409" s="6"/>
      <c r="J409" s="105"/>
      <c r="K409" s="11"/>
      <c r="L409" s="6"/>
      <c r="M409" s="6"/>
      <c r="N409" s="12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8"/>
      <c r="C410" s="8"/>
      <c r="D410" s="8"/>
      <c r="E410" s="6"/>
      <c r="F410" s="6"/>
      <c r="G410" s="6"/>
      <c r="H410" s="6"/>
      <c r="I410" s="6"/>
      <c r="J410" s="105"/>
      <c r="K410" s="11"/>
      <c r="L410" s="6"/>
      <c r="M410" s="6"/>
      <c r="N410" s="12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8"/>
      <c r="C411" s="8"/>
      <c r="D411" s="8"/>
      <c r="E411" s="6"/>
      <c r="F411" s="6"/>
      <c r="G411" s="6"/>
      <c r="H411" s="6"/>
      <c r="I411" s="6"/>
      <c r="J411" s="105"/>
      <c r="K411" s="11"/>
      <c r="L411" s="6"/>
      <c r="M411" s="6"/>
      <c r="N411" s="12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8"/>
      <c r="C412" s="8"/>
      <c r="D412" s="8"/>
      <c r="E412" s="6"/>
      <c r="F412" s="6"/>
      <c r="G412" s="6"/>
      <c r="H412" s="6"/>
      <c r="I412" s="6"/>
      <c r="J412" s="105"/>
      <c r="K412" s="11"/>
      <c r="L412" s="6"/>
      <c r="M412" s="6"/>
      <c r="N412" s="12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8"/>
      <c r="C413" s="8"/>
      <c r="D413" s="8"/>
      <c r="E413" s="6"/>
      <c r="F413" s="6"/>
      <c r="G413" s="6"/>
      <c r="H413" s="6"/>
      <c r="I413" s="6"/>
      <c r="J413" s="105"/>
      <c r="K413" s="11"/>
      <c r="L413" s="6"/>
      <c r="M413" s="6"/>
      <c r="N413" s="12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8"/>
      <c r="C414" s="8"/>
      <c r="D414" s="8"/>
      <c r="E414" s="6"/>
      <c r="F414" s="6"/>
      <c r="G414" s="6"/>
      <c r="H414" s="6"/>
      <c r="I414" s="6"/>
      <c r="J414" s="105"/>
      <c r="K414" s="11"/>
      <c r="L414" s="6"/>
      <c r="M414" s="6"/>
      <c r="N414" s="12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8"/>
      <c r="C415" s="8"/>
      <c r="D415" s="8"/>
      <c r="E415" s="6"/>
      <c r="F415" s="6"/>
      <c r="G415" s="6"/>
      <c r="H415" s="6"/>
      <c r="I415" s="6"/>
      <c r="J415" s="105"/>
      <c r="K415" s="11"/>
      <c r="L415" s="6"/>
      <c r="M415" s="6"/>
      <c r="N415" s="12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8"/>
      <c r="C416" s="8"/>
      <c r="D416" s="8"/>
      <c r="E416" s="6"/>
      <c r="F416" s="6"/>
      <c r="G416" s="6"/>
      <c r="H416" s="6"/>
      <c r="I416" s="6"/>
      <c r="J416" s="105"/>
      <c r="K416" s="11"/>
      <c r="L416" s="6"/>
      <c r="M416" s="6"/>
      <c r="N416" s="12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8"/>
      <c r="C417" s="8"/>
      <c r="D417" s="8"/>
      <c r="E417" s="6"/>
      <c r="F417" s="6"/>
      <c r="G417" s="6"/>
      <c r="H417" s="6"/>
      <c r="I417" s="6"/>
      <c r="J417" s="105"/>
      <c r="K417" s="11"/>
      <c r="L417" s="6"/>
      <c r="M417" s="6"/>
      <c r="N417" s="12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8"/>
      <c r="C418" s="8"/>
      <c r="D418" s="8"/>
      <c r="E418" s="6"/>
      <c r="F418" s="6"/>
      <c r="G418" s="6"/>
      <c r="H418" s="6"/>
      <c r="I418" s="6"/>
      <c r="J418" s="105"/>
      <c r="K418" s="11"/>
      <c r="L418" s="6"/>
      <c r="M418" s="6"/>
      <c r="N418" s="12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8"/>
      <c r="C419" s="8"/>
      <c r="D419" s="8"/>
      <c r="E419" s="6"/>
      <c r="F419" s="6"/>
      <c r="G419" s="6"/>
      <c r="H419" s="6"/>
      <c r="I419" s="6"/>
      <c r="J419" s="105"/>
      <c r="K419" s="11"/>
      <c r="L419" s="6"/>
      <c r="M419" s="6"/>
      <c r="N419" s="12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8"/>
      <c r="C420" s="8"/>
      <c r="D420" s="8"/>
      <c r="E420" s="6"/>
      <c r="F420" s="6"/>
      <c r="G420" s="6"/>
      <c r="H420" s="6"/>
      <c r="I420" s="6"/>
      <c r="J420" s="105"/>
      <c r="K420" s="11"/>
      <c r="L420" s="6"/>
      <c r="M420" s="6"/>
      <c r="N420" s="12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8"/>
      <c r="C421" s="8"/>
      <c r="D421" s="8"/>
      <c r="E421" s="6"/>
      <c r="F421" s="6"/>
      <c r="G421" s="6"/>
      <c r="H421" s="6"/>
      <c r="I421" s="6"/>
      <c r="J421" s="105"/>
      <c r="K421" s="11"/>
      <c r="L421" s="6"/>
      <c r="M421" s="6"/>
      <c r="N421" s="12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8"/>
      <c r="C422" s="8"/>
      <c r="D422" s="8"/>
      <c r="E422" s="6"/>
      <c r="F422" s="6"/>
      <c r="G422" s="6"/>
      <c r="H422" s="6"/>
      <c r="I422" s="6"/>
      <c r="J422" s="105"/>
      <c r="K422" s="11"/>
      <c r="L422" s="6"/>
      <c r="M422" s="6"/>
      <c r="N422" s="12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8"/>
      <c r="C423" s="8"/>
      <c r="D423" s="8"/>
      <c r="E423" s="6"/>
      <c r="F423" s="6"/>
      <c r="G423" s="6"/>
      <c r="H423" s="6"/>
      <c r="I423" s="6"/>
      <c r="J423" s="105"/>
      <c r="K423" s="11"/>
      <c r="L423" s="6"/>
      <c r="M423" s="6"/>
      <c r="N423" s="12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8"/>
      <c r="C424" s="8"/>
      <c r="D424" s="8"/>
      <c r="E424" s="6"/>
      <c r="F424" s="6"/>
      <c r="G424" s="6"/>
      <c r="H424" s="6"/>
      <c r="I424" s="6"/>
      <c r="J424" s="105"/>
      <c r="K424" s="11"/>
      <c r="L424" s="6"/>
      <c r="M424" s="6"/>
      <c r="N424" s="12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8"/>
      <c r="C425" s="8"/>
      <c r="D425" s="8"/>
      <c r="E425" s="6"/>
      <c r="F425" s="6"/>
      <c r="G425" s="6"/>
      <c r="H425" s="6"/>
      <c r="I425" s="6"/>
      <c r="J425" s="105"/>
      <c r="K425" s="11"/>
      <c r="L425" s="6"/>
      <c r="M425" s="6"/>
      <c r="N425" s="12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8"/>
      <c r="C426" s="8"/>
      <c r="D426" s="8"/>
      <c r="E426" s="6"/>
      <c r="F426" s="6"/>
      <c r="G426" s="6"/>
      <c r="H426" s="6"/>
      <c r="I426" s="6"/>
      <c r="J426" s="105"/>
      <c r="K426" s="11"/>
      <c r="L426" s="6"/>
      <c r="M426" s="6"/>
      <c r="N426" s="12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8"/>
      <c r="C427" s="8"/>
      <c r="D427" s="8"/>
      <c r="E427" s="6"/>
      <c r="F427" s="6"/>
      <c r="G427" s="6"/>
      <c r="H427" s="6"/>
      <c r="I427" s="6"/>
      <c r="J427" s="105"/>
      <c r="K427" s="11"/>
      <c r="L427" s="6"/>
      <c r="M427" s="6"/>
      <c r="N427" s="12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8"/>
      <c r="C428" s="8"/>
      <c r="D428" s="8"/>
      <c r="E428" s="6"/>
      <c r="F428" s="6"/>
      <c r="G428" s="6"/>
      <c r="H428" s="6"/>
      <c r="I428" s="6"/>
      <c r="J428" s="105"/>
      <c r="K428" s="11"/>
      <c r="L428" s="6"/>
      <c r="M428" s="6"/>
      <c r="N428" s="12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8"/>
      <c r="C429" s="8"/>
      <c r="D429" s="8"/>
      <c r="E429" s="6"/>
      <c r="F429" s="6"/>
      <c r="G429" s="6"/>
      <c r="H429" s="6"/>
      <c r="I429" s="6"/>
      <c r="J429" s="105"/>
      <c r="K429" s="11"/>
      <c r="L429" s="6"/>
      <c r="M429" s="6"/>
      <c r="N429" s="12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8"/>
      <c r="C430" s="8"/>
      <c r="D430" s="8"/>
      <c r="E430" s="6"/>
      <c r="F430" s="6"/>
      <c r="G430" s="6"/>
      <c r="H430" s="6"/>
      <c r="I430" s="6"/>
      <c r="J430" s="105"/>
      <c r="K430" s="11"/>
      <c r="L430" s="6"/>
      <c r="M430" s="6"/>
      <c r="N430" s="12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8"/>
      <c r="C431" s="8"/>
      <c r="D431" s="8"/>
      <c r="E431" s="6"/>
      <c r="F431" s="6"/>
      <c r="G431" s="6"/>
      <c r="H431" s="6"/>
      <c r="I431" s="6"/>
      <c r="J431" s="105"/>
      <c r="K431" s="11"/>
      <c r="L431" s="6"/>
      <c r="M431" s="6"/>
      <c r="N431" s="12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8"/>
      <c r="C432" s="8"/>
      <c r="D432" s="8"/>
      <c r="E432" s="6"/>
      <c r="F432" s="6"/>
      <c r="G432" s="6"/>
      <c r="H432" s="6"/>
      <c r="I432" s="6"/>
      <c r="J432" s="105"/>
      <c r="K432" s="11"/>
      <c r="L432" s="6"/>
      <c r="M432" s="6"/>
      <c r="N432" s="12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8"/>
      <c r="C433" s="8"/>
      <c r="D433" s="8"/>
      <c r="E433" s="6"/>
      <c r="F433" s="6"/>
      <c r="G433" s="6"/>
      <c r="H433" s="6"/>
      <c r="I433" s="6"/>
      <c r="J433" s="105"/>
      <c r="K433" s="11"/>
      <c r="L433" s="6"/>
      <c r="M433" s="6"/>
      <c r="N433" s="12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8"/>
      <c r="C434" s="8"/>
      <c r="D434" s="8"/>
      <c r="E434" s="6"/>
      <c r="F434" s="6"/>
      <c r="G434" s="6"/>
      <c r="H434" s="6"/>
      <c r="I434" s="6"/>
      <c r="J434" s="105"/>
      <c r="K434" s="11"/>
      <c r="L434" s="6"/>
      <c r="M434" s="6"/>
      <c r="N434" s="12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8"/>
      <c r="C435" s="8"/>
      <c r="D435" s="8"/>
      <c r="E435" s="6"/>
      <c r="F435" s="6"/>
      <c r="G435" s="6"/>
      <c r="H435" s="6"/>
      <c r="I435" s="6"/>
      <c r="J435" s="105"/>
      <c r="K435" s="11"/>
      <c r="L435" s="6"/>
      <c r="M435" s="6"/>
      <c r="N435" s="12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8"/>
      <c r="C436" s="8"/>
      <c r="D436" s="8"/>
      <c r="E436" s="6"/>
      <c r="F436" s="6"/>
      <c r="G436" s="6"/>
      <c r="H436" s="6"/>
      <c r="I436" s="6"/>
      <c r="J436" s="105"/>
      <c r="K436" s="11"/>
      <c r="L436" s="6"/>
      <c r="M436" s="6"/>
      <c r="N436" s="12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8"/>
      <c r="C437" s="8"/>
      <c r="D437" s="8"/>
      <c r="E437" s="6"/>
      <c r="F437" s="6"/>
      <c r="G437" s="6"/>
      <c r="H437" s="6"/>
      <c r="I437" s="6"/>
      <c r="J437" s="105"/>
      <c r="K437" s="11"/>
      <c r="L437" s="6"/>
      <c r="M437" s="6"/>
      <c r="N437" s="12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8"/>
      <c r="C438" s="8"/>
      <c r="D438" s="8"/>
      <c r="E438" s="6"/>
      <c r="F438" s="6"/>
      <c r="G438" s="6"/>
      <c r="H438" s="6"/>
      <c r="I438" s="6"/>
      <c r="J438" s="105"/>
      <c r="K438" s="11"/>
      <c r="L438" s="6"/>
      <c r="M438" s="6"/>
      <c r="N438" s="12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8"/>
      <c r="C439" s="8"/>
      <c r="D439" s="8"/>
      <c r="E439" s="6"/>
      <c r="F439" s="6"/>
      <c r="G439" s="6"/>
      <c r="H439" s="6"/>
      <c r="I439" s="6"/>
      <c r="J439" s="105"/>
      <c r="K439" s="11"/>
      <c r="L439" s="6"/>
      <c r="M439" s="6"/>
      <c r="N439" s="12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8"/>
      <c r="C440" s="8"/>
      <c r="D440" s="8"/>
      <c r="E440" s="6"/>
      <c r="F440" s="6"/>
      <c r="G440" s="6"/>
      <c r="H440" s="6"/>
      <c r="I440" s="6"/>
      <c r="J440" s="105"/>
      <c r="K440" s="11"/>
      <c r="L440" s="6"/>
      <c r="M440" s="6"/>
      <c r="N440" s="12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8"/>
      <c r="C441" s="8"/>
      <c r="D441" s="8"/>
      <c r="E441" s="6"/>
      <c r="F441" s="6"/>
      <c r="G441" s="6"/>
      <c r="H441" s="6"/>
      <c r="I441" s="6"/>
      <c r="J441" s="105"/>
      <c r="K441" s="11"/>
      <c r="L441" s="6"/>
      <c r="M441" s="6"/>
      <c r="N441" s="12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8"/>
      <c r="C442" s="8"/>
      <c r="D442" s="8"/>
      <c r="E442" s="6"/>
      <c r="F442" s="6"/>
      <c r="G442" s="6"/>
      <c r="H442" s="6"/>
      <c r="I442" s="6"/>
      <c r="J442" s="105"/>
      <c r="K442" s="11"/>
      <c r="L442" s="6"/>
      <c r="M442" s="6"/>
      <c r="N442" s="12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8"/>
      <c r="C443" s="8"/>
      <c r="D443" s="8"/>
      <c r="E443" s="6"/>
      <c r="F443" s="6"/>
      <c r="G443" s="6"/>
      <c r="H443" s="6"/>
      <c r="I443" s="6"/>
      <c r="J443" s="105"/>
      <c r="K443" s="11"/>
      <c r="L443" s="6"/>
      <c r="M443" s="6"/>
      <c r="N443" s="12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8"/>
      <c r="C444" s="8"/>
      <c r="D444" s="8"/>
      <c r="E444" s="6"/>
      <c r="F444" s="6"/>
      <c r="G444" s="6"/>
      <c r="H444" s="6"/>
      <c r="I444" s="6"/>
      <c r="J444" s="105"/>
      <c r="K444" s="11"/>
      <c r="L444" s="6"/>
      <c r="M444" s="6"/>
      <c r="N444" s="12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8"/>
      <c r="C445" s="8"/>
      <c r="D445" s="8"/>
      <c r="E445" s="6"/>
      <c r="F445" s="6"/>
      <c r="G445" s="6"/>
      <c r="H445" s="6"/>
      <c r="I445" s="6"/>
      <c r="J445" s="105"/>
      <c r="K445" s="11"/>
      <c r="L445" s="6"/>
      <c r="M445" s="6"/>
      <c r="N445" s="12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8"/>
      <c r="C446" s="8"/>
      <c r="D446" s="8"/>
      <c r="E446" s="6"/>
      <c r="F446" s="6"/>
      <c r="G446" s="6"/>
      <c r="H446" s="6"/>
      <c r="I446" s="6"/>
      <c r="J446" s="105"/>
      <c r="K446" s="11"/>
      <c r="L446" s="6"/>
      <c r="M446" s="6"/>
      <c r="N446" s="12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8"/>
      <c r="C447" s="8"/>
      <c r="D447" s="8"/>
      <c r="E447" s="6"/>
      <c r="F447" s="6"/>
      <c r="G447" s="6"/>
      <c r="H447" s="6"/>
      <c r="I447" s="6"/>
      <c r="J447" s="105"/>
      <c r="K447" s="11"/>
      <c r="L447" s="6"/>
      <c r="M447" s="6"/>
      <c r="N447" s="12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8"/>
      <c r="C448" s="8"/>
      <c r="D448" s="8"/>
      <c r="E448" s="6"/>
      <c r="F448" s="6"/>
      <c r="G448" s="6"/>
      <c r="H448" s="6"/>
      <c r="I448" s="6"/>
      <c r="J448" s="105"/>
      <c r="K448" s="11"/>
      <c r="L448" s="6"/>
      <c r="M448" s="6"/>
      <c r="N448" s="12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8"/>
      <c r="C449" s="8"/>
      <c r="D449" s="8"/>
      <c r="E449" s="6"/>
      <c r="F449" s="6"/>
      <c r="G449" s="6"/>
      <c r="H449" s="6"/>
      <c r="I449" s="6"/>
      <c r="J449" s="105"/>
      <c r="K449" s="11"/>
      <c r="L449" s="6"/>
      <c r="M449" s="6"/>
      <c r="N449" s="12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8"/>
      <c r="C450" s="8"/>
      <c r="D450" s="8"/>
      <c r="E450" s="6"/>
      <c r="F450" s="6"/>
      <c r="G450" s="6"/>
      <c r="H450" s="6"/>
      <c r="I450" s="6"/>
      <c r="J450" s="105"/>
      <c r="K450" s="11"/>
      <c r="L450" s="6"/>
      <c r="M450" s="6"/>
      <c r="N450" s="12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8"/>
      <c r="C451" s="8"/>
      <c r="D451" s="8"/>
      <c r="E451" s="6"/>
      <c r="F451" s="6"/>
      <c r="G451" s="6"/>
      <c r="H451" s="6"/>
      <c r="I451" s="6"/>
      <c r="J451" s="105"/>
      <c r="K451" s="11"/>
      <c r="L451" s="6"/>
      <c r="M451" s="6"/>
      <c r="N451" s="12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8"/>
      <c r="C452" s="8"/>
      <c r="D452" s="8"/>
      <c r="E452" s="6"/>
      <c r="F452" s="6"/>
      <c r="G452" s="6"/>
      <c r="H452" s="6"/>
      <c r="I452" s="6"/>
      <c r="J452" s="105"/>
      <c r="K452" s="11"/>
      <c r="L452" s="6"/>
      <c r="M452" s="6"/>
      <c r="N452" s="12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8"/>
      <c r="C453" s="8"/>
      <c r="D453" s="8"/>
      <c r="E453" s="6"/>
      <c r="F453" s="6"/>
      <c r="G453" s="6"/>
      <c r="H453" s="6"/>
      <c r="I453" s="6"/>
      <c r="J453" s="105"/>
      <c r="K453" s="11"/>
      <c r="L453" s="6"/>
      <c r="M453" s="6"/>
      <c r="N453" s="12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8"/>
      <c r="C454" s="8"/>
      <c r="D454" s="8"/>
      <c r="E454" s="6"/>
      <c r="F454" s="6"/>
      <c r="G454" s="6"/>
      <c r="H454" s="6"/>
      <c r="I454" s="6"/>
      <c r="J454" s="105"/>
      <c r="K454" s="11"/>
      <c r="L454" s="6"/>
      <c r="M454" s="6"/>
      <c r="N454" s="12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8"/>
      <c r="C455" s="8"/>
      <c r="D455" s="8"/>
      <c r="E455" s="6"/>
      <c r="F455" s="6"/>
      <c r="G455" s="6"/>
      <c r="H455" s="6"/>
      <c r="I455" s="6"/>
      <c r="J455" s="105"/>
      <c r="K455" s="11"/>
      <c r="L455" s="6"/>
      <c r="M455" s="6"/>
      <c r="N455" s="12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8"/>
      <c r="C456" s="8"/>
      <c r="D456" s="8"/>
      <c r="E456" s="6"/>
      <c r="F456" s="6"/>
      <c r="G456" s="6"/>
      <c r="H456" s="6"/>
      <c r="I456" s="6"/>
      <c r="J456" s="105"/>
      <c r="K456" s="11"/>
      <c r="L456" s="6"/>
      <c r="M456" s="6"/>
      <c r="N456" s="12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8"/>
      <c r="C457" s="8"/>
      <c r="D457" s="8"/>
      <c r="E457" s="6"/>
      <c r="F457" s="6"/>
      <c r="G457" s="6"/>
      <c r="H457" s="6"/>
      <c r="I457" s="6"/>
      <c r="J457" s="105"/>
      <c r="K457" s="11"/>
      <c r="L457" s="6"/>
      <c r="M457" s="6"/>
      <c r="N457" s="12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8"/>
      <c r="C458" s="8"/>
      <c r="D458" s="8"/>
      <c r="E458" s="6"/>
      <c r="F458" s="6"/>
      <c r="G458" s="6"/>
      <c r="H458" s="6"/>
      <c r="I458" s="6"/>
      <c r="J458" s="105"/>
      <c r="K458" s="11"/>
      <c r="L458" s="6"/>
      <c r="M458" s="6"/>
      <c r="N458" s="12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8"/>
      <c r="C459" s="8"/>
      <c r="D459" s="8"/>
      <c r="E459" s="6"/>
      <c r="F459" s="6"/>
      <c r="G459" s="6"/>
      <c r="H459" s="6"/>
      <c r="I459" s="6"/>
      <c r="J459" s="105"/>
      <c r="K459" s="11"/>
      <c r="L459" s="6"/>
      <c r="M459" s="6"/>
      <c r="N459" s="12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8"/>
      <c r="C460" s="8"/>
      <c r="D460" s="8"/>
      <c r="E460" s="6"/>
      <c r="F460" s="6"/>
      <c r="G460" s="6"/>
      <c r="H460" s="6"/>
      <c r="I460" s="6"/>
      <c r="J460" s="105"/>
      <c r="K460" s="11"/>
      <c r="L460" s="6"/>
      <c r="M460" s="6"/>
      <c r="N460" s="12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8"/>
      <c r="C461" s="8"/>
      <c r="D461" s="8"/>
      <c r="E461" s="6"/>
      <c r="F461" s="6"/>
      <c r="G461" s="6"/>
      <c r="H461" s="6"/>
      <c r="I461" s="6"/>
      <c r="J461" s="105"/>
      <c r="K461" s="11"/>
      <c r="L461" s="6"/>
      <c r="M461" s="6"/>
      <c r="N461" s="12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8"/>
      <c r="C462" s="8"/>
      <c r="D462" s="8"/>
      <c r="E462" s="6"/>
      <c r="F462" s="6"/>
      <c r="G462" s="6"/>
      <c r="H462" s="6"/>
      <c r="I462" s="6"/>
      <c r="J462" s="105"/>
      <c r="K462" s="11"/>
      <c r="L462" s="6"/>
      <c r="M462" s="6"/>
      <c r="N462" s="12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8"/>
      <c r="C463" s="8"/>
      <c r="D463" s="8"/>
      <c r="E463" s="6"/>
      <c r="F463" s="6"/>
      <c r="G463" s="6"/>
      <c r="H463" s="6"/>
      <c r="I463" s="6"/>
      <c r="J463" s="105"/>
      <c r="K463" s="11"/>
      <c r="L463" s="6"/>
      <c r="M463" s="6"/>
      <c r="N463" s="12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8"/>
      <c r="C464" s="8"/>
      <c r="D464" s="8"/>
      <c r="E464" s="6"/>
      <c r="F464" s="6"/>
      <c r="G464" s="6"/>
      <c r="H464" s="6"/>
      <c r="I464" s="6"/>
      <c r="J464" s="105"/>
      <c r="K464" s="11"/>
      <c r="L464" s="6"/>
      <c r="M464" s="6"/>
      <c r="N464" s="12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8"/>
      <c r="C465" s="8"/>
      <c r="D465" s="8"/>
      <c r="E465" s="6"/>
      <c r="F465" s="6"/>
      <c r="G465" s="6"/>
      <c r="H465" s="6"/>
      <c r="I465" s="6"/>
      <c r="J465" s="105"/>
      <c r="K465" s="11"/>
      <c r="L465" s="6"/>
      <c r="M465" s="6"/>
      <c r="N465" s="12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8"/>
      <c r="C466" s="8"/>
      <c r="D466" s="8"/>
      <c r="E466" s="6"/>
      <c r="F466" s="6"/>
      <c r="G466" s="6"/>
      <c r="H466" s="6"/>
      <c r="I466" s="6"/>
      <c r="J466" s="105"/>
      <c r="K466" s="11"/>
      <c r="L466" s="6"/>
      <c r="M466" s="6"/>
      <c r="N466" s="12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8"/>
      <c r="C467" s="8"/>
      <c r="D467" s="8"/>
      <c r="E467" s="6"/>
      <c r="F467" s="6"/>
      <c r="G467" s="6"/>
      <c r="H467" s="6"/>
      <c r="I467" s="6"/>
      <c r="J467" s="105"/>
      <c r="K467" s="11"/>
      <c r="L467" s="6"/>
      <c r="M467" s="6"/>
      <c r="N467" s="12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8"/>
      <c r="C468" s="8"/>
      <c r="D468" s="8"/>
      <c r="E468" s="6"/>
      <c r="F468" s="6"/>
      <c r="G468" s="6"/>
      <c r="H468" s="6"/>
      <c r="I468" s="6"/>
      <c r="J468" s="105"/>
      <c r="K468" s="11"/>
      <c r="L468" s="6"/>
      <c r="M468" s="6"/>
      <c r="N468" s="12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8"/>
      <c r="C469" s="8"/>
      <c r="D469" s="8"/>
      <c r="E469" s="6"/>
      <c r="F469" s="6"/>
      <c r="G469" s="6"/>
      <c r="H469" s="6"/>
      <c r="I469" s="6"/>
      <c r="J469" s="105"/>
      <c r="K469" s="11"/>
      <c r="L469" s="6"/>
      <c r="M469" s="6"/>
      <c r="N469" s="12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8"/>
      <c r="C470" s="8"/>
      <c r="D470" s="8"/>
      <c r="E470" s="6"/>
      <c r="F470" s="6"/>
      <c r="G470" s="6"/>
      <c r="H470" s="6"/>
      <c r="I470" s="6"/>
      <c r="J470" s="105"/>
      <c r="K470" s="11"/>
      <c r="L470" s="6"/>
      <c r="M470" s="6"/>
      <c r="N470" s="12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8"/>
      <c r="C471" s="8"/>
      <c r="D471" s="8"/>
      <c r="E471" s="6"/>
      <c r="F471" s="6"/>
      <c r="G471" s="6"/>
      <c r="H471" s="6"/>
      <c r="I471" s="6"/>
      <c r="J471" s="105"/>
      <c r="K471" s="11"/>
      <c r="L471" s="6"/>
      <c r="M471" s="6"/>
      <c r="N471" s="12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8"/>
      <c r="C472" s="8"/>
      <c r="D472" s="8"/>
      <c r="E472" s="6"/>
      <c r="F472" s="6"/>
      <c r="G472" s="6"/>
      <c r="H472" s="6"/>
      <c r="I472" s="6"/>
      <c r="J472" s="105"/>
      <c r="K472" s="11"/>
      <c r="L472" s="6"/>
      <c r="M472" s="6"/>
      <c r="N472" s="12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8"/>
      <c r="C473" s="8"/>
      <c r="D473" s="8"/>
      <c r="E473" s="6"/>
      <c r="F473" s="6"/>
      <c r="G473" s="6"/>
      <c r="H473" s="6"/>
      <c r="I473" s="6"/>
      <c r="J473" s="105"/>
      <c r="K473" s="11"/>
      <c r="L473" s="6"/>
      <c r="M473" s="6"/>
      <c r="N473" s="12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8"/>
      <c r="C474" s="8"/>
      <c r="D474" s="8"/>
      <c r="E474" s="6"/>
      <c r="F474" s="6"/>
      <c r="G474" s="6"/>
      <c r="H474" s="6"/>
      <c r="I474" s="6"/>
      <c r="J474" s="105"/>
      <c r="K474" s="11"/>
      <c r="L474" s="6"/>
      <c r="M474" s="6"/>
      <c r="N474" s="12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8"/>
      <c r="C475" s="8"/>
      <c r="D475" s="8"/>
      <c r="E475" s="6"/>
      <c r="F475" s="6"/>
      <c r="G475" s="6"/>
      <c r="H475" s="6"/>
      <c r="I475" s="6"/>
      <c r="J475" s="105"/>
      <c r="K475" s="11"/>
      <c r="L475" s="6"/>
      <c r="M475" s="6"/>
      <c r="N475" s="12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8"/>
      <c r="C476" s="8"/>
      <c r="D476" s="8"/>
      <c r="E476" s="6"/>
      <c r="F476" s="6"/>
      <c r="G476" s="6"/>
      <c r="H476" s="6"/>
      <c r="I476" s="6"/>
      <c r="J476" s="105"/>
      <c r="K476" s="11"/>
      <c r="L476" s="6"/>
      <c r="M476" s="6"/>
      <c r="N476" s="12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8"/>
      <c r="C477" s="8"/>
      <c r="D477" s="8"/>
      <c r="E477" s="6"/>
      <c r="F477" s="6"/>
      <c r="G477" s="6"/>
      <c r="H477" s="6"/>
      <c r="I477" s="6"/>
      <c r="J477" s="105"/>
      <c r="K477" s="11"/>
      <c r="L477" s="6"/>
      <c r="M477" s="6"/>
      <c r="N477" s="12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8"/>
      <c r="C478" s="8"/>
      <c r="D478" s="8"/>
      <c r="E478" s="6"/>
      <c r="F478" s="6"/>
      <c r="G478" s="6"/>
      <c r="H478" s="6"/>
      <c r="I478" s="6"/>
      <c r="J478" s="105"/>
      <c r="K478" s="11"/>
      <c r="L478" s="6"/>
      <c r="M478" s="6"/>
      <c r="N478" s="12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8"/>
      <c r="C479" s="8"/>
      <c r="D479" s="8"/>
      <c r="E479" s="6"/>
      <c r="F479" s="6"/>
      <c r="G479" s="6"/>
      <c r="H479" s="6"/>
      <c r="I479" s="6"/>
      <c r="J479" s="105"/>
      <c r="K479" s="11"/>
      <c r="L479" s="6"/>
      <c r="M479" s="6"/>
      <c r="N479" s="12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8"/>
      <c r="C480" s="8"/>
      <c r="D480" s="8"/>
      <c r="E480" s="6"/>
      <c r="F480" s="6"/>
      <c r="G480" s="6"/>
      <c r="H480" s="6"/>
      <c r="I480" s="6"/>
      <c r="J480" s="105"/>
      <c r="K480" s="11"/>
      <c r="L480" s="6"/>
      <c r="M480" s="6"/>
      <c r="N480" s="12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8"/>
      <c r="C481" s="8"/>
      <c r="D481" s="8"/>
      <c r="E481" s="6"/>
      <c r="F481" s="6"/>
      <c r="G481" s="6"/>
      <c r="H481" s="6"/>
      <c r="I481" s="6"/>
      <c r="J481" s="105"/>
      <c r="K481" s="11"/>
      <c r="L481" s="6"/>
      <c r="M481" s="6"/>
      <c r="N481" s="12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8"/>
      <c r="C482" s="8"/>
      <c r="D482" s="8"/>
      <c r="E482" s="6"/>
      <c r="F482" s="6"/>
      <c r="G482" s="6"/>
      <c r="H482" s="6"/>
      <c r="I482" s="6"/>
      <c r="J482" s="105"/>
      <c r="K482" s="11"/>
      <c r="L482" s="6"/>
      <c r="M482" s="6"/>
      <c r="N482" s="12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8"/>
      <c r="C483" s="8"/>
      <c r="D483" s="8"/>
      <c r="E483" s="6"/>
      <c r="F483" s="6"/>
      <c r="G483" s="6"/>
      <c r="H483" s="6"/>
      <c r="I483" s="6"/>
      <c r="J483" s="105"/>
      <c r="K483" s="11"/>
      <c r="L483" s="6"/>
      <c r="M483" s="6"/>
      <c r="N483" s="12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8"/>
      <c r="C484" s="8"/>
      <c r="D484" s="8"/>
      <c r="E484" s="6"/>
      <c r="F484" s="6"/>
      <c r="G484" s="6"/>
      <c r="H484" s="6"/>
      <c r="I484" s="6"/>
      <c r="J484" s="105"/>
      <c r="K484" s="11"/>
      <c r="L484" s="6"/>
      <c r="M484" s="6"/>
      <c r="N484" s="12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8"/>
      <c r="C485" s="8"/>
      <c r="D485" s="8"/>
      <c r="E485" s="6"/>
      <c r="F485" s="6"/>
      <c r="G485" s="6"/>
      <c r="H485" s="6"/>
      <c r="I485" s="6"/>
      <c r="J485" s="105"/>
      <c r="K485" s="11"/>
      <c r="L485" s="6"/>
      <c r="M485" s="6"/>
      <c r="N485" s="12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8"/>
      <c r="C486" s="8"/>
      <c r="D486" s="8"/>
      <c r="E486" s="6"/>
      <c r="F486" s="6"/>
      <c r="G486" s="6"/>
      <c r="H486" s="6"/>
      <c r="I486" s="6"/>
      <c r="J486" s="105"/>
      <c r="K486" s="11"/>
      <c r="L486" s="6"/>
      <c r="M486" s="6"/>
      <c r="N486" s="12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8"/>
      <c r="C487" s="8"/>
      <c r="D487" s="8"/>
      <c r="E487" s="6"/>
      <c r="F487" s="6"/>
      <c r="G487" s="6"/>
      <c r="H487" s="6"/>
      <c r="I487" s="6"/>
      <c r="J487" s="105"/>
      <c r="K487" s="11"/>
      <c r="L487" s="6"/>
      <c r="M487" s="6"/>
      <c r="N487" s="12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8"/>
      <c r="C488" s="8"/>
      <c r="D488" s="8"/>
      <c r="E488" s="6"/>
      <c r="F488" s="6"/>
      <c r="G488" s="6"/>
      <c r="H488" s="6"/>
      <c r="I488" s="6"/>
      <c r="J488" s="105"/>
      <c r="K488" s="11"/>
      <c r="L488" s="6"/>
      <c r="M488" s="6"/>
      <c r="N488" s="12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8"/>
      <c r="C489" s="8"/>
      <c r="D489" s="8"/>
      <c r="E489" s="6"/>
      <c r="F489" s="6"/>
      <c r="G489" s="6"/>
      <c r="H489" s="6"/>
      <c r="I489" s="6"/>
      <c r="J489" s="105"/>
      <c r="K489" s="11"/>
      <c r="L489" s="6"/>
      <c r="M489" s="6"/>
      <c r="N489" s="12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8"/>
      <c r="C490" s="8"/>
      <c r="D490" s="8"/>
      <c r="E490" s="6"/>
      <c r="F490" s="6"/>
      <c r="G490" s="6"/>
      <c r="H490" s="6"/>
      <c r="I490" s="6"/>
      <c r="J490" s="105"/>
      <c r="K490" s="11"/>
      <c r="L490" s="6"/>
      <c r="M490" s="6"/>
      <c r="N490" s="12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8"/>
      <c r="C491" s="8"/>
      <c r="D491" s="8"/>
      <c r="E491" s="6"/>
      <c r="F491" s="6"/>
      <c r="G491" s="6"/>
      <c r="H491" s="6"/>
      <c r="I491" s="6"/>
      <c r="J491" s="105"/>
      <c r="K491" s="11"/>
      <c r="L491" s="6"/>
      <c r="M491" s="6"/>
      <c r="N491" s="12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8"/>
      <c r="C492" s="8"/>
      <c r="D492" s="8"/>
      <c r="E492" s="6"/>
      <c r="F492" s="6"/>
      <c r="G492" s="6"/>
      <c r="H492" s="6"/>
      <c r="I492" s="6"/>
      <c r="J492" s="105"/>
      <c r="K492" s="11"/>
      <c r="L492" s="6"/>
      <c r="M492" s="6"/>
      <c r="N492" s="12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8"/>
      <c r="C493" s="8"/>
      <c r="D493" s="8"/>
      <c r="E493" s="6"/>
      <c r="F493" s="6"/>
      <c r="G493" s="6"/>
      <c r="H493" s="6"/>
      <c r="I493" s="6"/>
      <c r="J493" s="105"/>
      <c r="K493" s="11"/>
      <c r="L493" s="6"/>
      <c r="M493" s="6"/>
      <c r="N493" s="12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8"/>
      <c r="C494" s="8"/>
      <c r="D494" s="8"/>
      <c r="E494" s="6"/>
      <c r="F494" s="6"/>
      <c r="G494" s="6"/>
      <c r="H494" s="6"/>
      <c r="I494" s="6"/>
      <c r="J494" s="105"/>
      <c r="K494" s="11"/>
      <c r="L494" s="6"/>
      <c r="M494" s="6"/>
      <c r="N494" s="12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8"/>
      <c r="C495" s="8"/>
      <c r="D495" s="8"/>
      <c r="E495" s="6"/>
      <c r="F495" s="6"/>
      <c r="G495" s="6"/>
      <c r="H495" s="6"/>
      <c r="I495" s="6"/>
      <c r="J495" s="105"/>
      <c r="K495" s="11"/>
      <c r="L495" s="6"/>
      <c r="M495" s="6"/>
      <c r="N495" s="12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8"/>
      <c r="C496" s="8"/>
      <c r="D496" s="8"/>
      <c r="E496" s="6"/>
      <c r="F496" s="6"/>
      <c r="G496" s="6"/>
      <c r="H496" s="6"/>
      <c r="I496" s="6"/>
      <c r="J496" s="105"/>
      <c r="K496" s="11"/>
      <c r="L496" s="6"/>
      <c r="M496" s="6"/>
      <c r="N496" s="12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8"/>
      <c r="C497" s="8"/>
      <c r="D497" s="8"/>
      <c r="E497" s="6"/>
      <c r="F497" s="6"/>
      <c r="G497" s="6"/>
      <c r="H497" s="6"/>
      <c r="I497" s="6"/>
      <c r="J497" s="105"/>
      <c r="K497" s="11"/>
      <c r="L497" s="6"/>
      <c r="M497" s="6"/>
      <c r="N497" s="12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8"/>
      <c r="C498" s="8"/>
      <c r="D498" s="8"/>
      <c r="E498" s="6"/>
      <c r="F498" s="6"/>
      <c r="G498" s="6"/>
      <c r="H498" s="6"/>
      <c r="I498" s="6"/>
      <c r="J498" s="105"/>
      <c r="K498" s="11"/>
      <c r="L498" s="6"/>
      <c r="M498" s="6"/>
      <c r="N498" s="12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8"/>
      <c r="C499" s="8"/>
      <c r="D499" s="8"/>
      <c r="E499" s="6"/>
      <c r="F499" s="6"/>
      <c r="G499" s="6"/>
      <c r="H499" s="6"/>
      <c r="I499" s="6"/>
      <c r="J499" s="105"/>
      <c r="K499" s="11"/>
      <c r="L499" s="6"/>
      <c r="M499" s="6"/>
      <c r="N499" s="12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8"/>
      <c r="C500" s="8"/>
      <c r="D500" s="8"/>
      <c r="E500" s="6"/>
      <c r="F500" s="6"/>
      <c r="G500" s="6"/>
      <c r="H500" s="6"/>
      <c r="I500" s="6"/>
      <c r="J500" s="105"/>
      <c r="K500" s="11"/>
      <c r="L500" s="6"/>
      <c r="M500" s="6"/>
      <c r="N500" s="12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8"/>
      <c r="C501" s="8"/>
      <c r="D501" s="8"/>
      <c r="E501" s="6"/>
      <c r="F501" s="6"/>
      <c r="G501" s="6"/>
      <c r="H501" s="6"/>
      <c r="I501" s="6"/>
      <c r="J501" s="105"/>
      <c r="K501" s="11"/>
      <c r="L501" s="6"/>
      <c r="M501" s="6"/>
      <c r="N501" s="12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8"/>
      <c r="C502" s="8"/>
      <c r="D502" s="8"/>
      <c r="E502" s="6"/>
      <c r="F502" s="6"/>
      <c r="G502" s="6"/>
      <c r="H502" s="6"/>
      <c r="I502" s="6"/>
      <c r="J502" s="105"/>
      <c r="K502" s="11"/>
      <c r="L502" s="6"/>
      <c r="M502" s="6"/>
      <c r="N502" s="12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8"/>
      <c r="C503" s="8"/>
      <c r="D503" s="8"/>
      <c r="E503" s="6"/>
      <c r="F503" s="6"/>
      <c r="G503" s="6"/>
      <c r="H503" s="6"/>
      <c r="I503" s="6"/>
      <c r="J503" s="105"/>
      <c r="K503" s="11"/>
      <c r="L503" s="6"/>
      <c r="M503" s="6"/>
      <c r="N503" s="12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8"/>
      <c r="C504" s="8"/>
      <c r="D504" s="8"/>
      <c r="E504" s="6"/>
      <c r="F504" s="6"/>
      <c r="G504" s="6"/>
      <c r="H504" s="6"/>
      <c r="I504" s="6"/>
      <c r="J504" s="105"/>
      <c r="K504" s="11"/>
      <c r="L504" s="6"/>
      <c r="M504" s="6"/>
      <c r="N504" s="12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8"/>
      <c r="C505" s="8"/>
      <c r="D505" s="8"/>
      <c r="E505" s="6"/>
      <c r="F505" s="6"/>
      <c r="G505" s="6"/>
      <c r="H505" s="6"/>
      <c r="I505" s="6"/>
      <c r="J505" s="105"/>
      <c r="K505" s="11"/>
      <c r="L505" s="6"/>
      <c r="M505" s="6"/>
      <c r="N505" s="12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8"/>
      <c r="C506" s="8"/>
      <c r="D506" s="8"/>
      <c r="E506" s="6"/>
      <c r="F506" s="6"/>
      <c r="G506" s="6"/>
      <c r="H506" s="6"/>
      <c r="I506" s="6"/>
      <c r="J506" s="105"/>
      <c r="K506" s="11"/>
      <c r="L506" s="6"/>
      <c r="M506" s="6"/>
      <c r="N506" s="12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8"/>
      <c r="C507" s="8"/>
      <c r="D507" s="8"/>
      <c r="E507" s="6"/>
      <c r="F507" s="6"/>
      <c r="G507" s="6"/>
      <c r="H507" s="6"/>
      <c r="I507" s="6"/>
      <c r="J507" s="105"/>
      <c r="K507" s="11"/>
      <c r="L507" s="6"/>
      <c r="M507" s="6"/>
      <c r="N507" s="12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8"/>
      <c r="C508" s="8"/>
      <c r="D508" s="8"/>
      <c r="E508" s="6"/>
      <c r="F508" s="6"/>
      <c r="G508" s="6"/>
      <c r="H508" s="6"/>
      <c r="I508" s="6"/>
      <c r="J508" s="105"/>
      <c r="K508" s="11"/>
      <c r="L508" s="6"/>
      <c r="M508" s="6"/>
      <c r="N508" s="12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8"/>
      <c r="C509" s="8"/>
      <c r="D509" s="8"/>
      <c r="E509" s="6"/>
      <c r="F509" s="6"/>
      <c r="G509" s="6"/>
      <c r="H509" s="6"/>
      <c r="I509" s="6"/>
      <c r="J509" s="105"/>
      <c r="K509" s="11"/>
      <c r="L509" s="6"/>
      <c r="M509" s="6"/>
      <c r="N509" s="12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8"/>
      <c r="C510" s="8"/>
      <c r="D510" s="8"/>
      <c r="E510" s="6"/>
      <c r="F510" s="6"/>
      <c r="G510" s="6"/>
      <c r="H510" s="6"/>
      <c r="I510" s="6"/>
      <c r="J510" s="105"/>
      <c r="K510" s="11"/>
      <c r="L510" s="6"/>
      <c r="M510" s="6"/>
      <c r="N510" s="12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8"/>
      <c r="C511" s="8"/>
      <c r="D511" s="8"/>
      <c r="E511" s="6"/>
      <c r="F511" s="6"/>
      <c r="G511" s="6"/>
      <c r="H511" s="6"/>
      <c r="I511" s="6"/>
      <c r="J511" s="105"/>
      <c r="K511" s="11"/>
      <c r="L511" s="6"/>
      <c r="M511" s="6"/>
      <c r="N511" s="12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8"/>
      <c r="C512" s="8"/>
      <c r="D512" s="8"/>
      <c r="E512" s="6"/>
      <c r="F512" s="6"/>
      <c r="G512" s="6"/>
      <c r="H512" s="6"/>
      <c r="I512" s="6"/>
      <c r="J512" s="105"/>
      <c r="K512" s="11"/>
      <c r="L512" s="6"/>
      <c r="M512" s="6"/>
      <c r="N512" s="12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8"/>
      <c r="C513" s="8"/>
      <c r="D513" s="8"/>
      <c r="E513" s="6"/>
      <c r="F513" s="6"/>
      <c r="G513" s="6"/>
      <c r="H513" s="6"/>
      <c r="I513" s="6"/>
      <c r="J513" s="105"/>
      <c r="K513" s="11"/>
      <c r="L513" s="6"/>
      <c r="M513" s="6"/>
      <c r="N513" s="12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8"/>
      <c r="C514" s="8"/>
      <c r="D514" s="8"/>
      <c r="E514" s="6"/>
      <c r="F514" s="6"/>
      <c r="G514" s="6"/>
      <c r="H514" s="6"/>
      <c r="I514" s="6"/>
      <c r="J514" s="105"/>
      <c r="K514" s="11"/>
      <c r="L514" s="6"/>
      <c r="M514" s="6"/>
      <c r="N514" s="12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8"/>
      <c r="C515" s="8"/>
      <c r="D515" s="8"/>
      <c r="E515" s="6"/>
      <c r="F515" s="6"/>
      <c r="G515" s="6"/>
      <c r="H515" s="6"/>
      <c r="I515" s="6"/>
      <c r="J515" s="105"/>
      <c r="K515" s="11"/>
      <c r="L515" s="6"/>
      <c r="M515" s="6"/>
      <c r="N515" s="12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8"/>
      <c r="C516" s="8"/>
      <c r="D516" s="8"/>
      <c r="E516" s="6"/>
      <c r="F516" s="6"/>
      <c r="G516" s="6"/>
      <c r="H516" s="6"/>
      <c r="I516" s="6"/>
      <c r="J516" s="105"/>
      <c r="K516" s="11"/>
      <c r="L516" s="6"/>
      <c r="M516" s="6"/>
      <c r="N516" s="12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8"/>
      <c r="C517" s="8"/>
      <c r="D517" s="8"/>
      <c r="E517" s="6"/>
      <c r="F517" s="6"/>
      <c r="G517" s="6"/>
      <c r="H517" s="6"/>
      <c r="I517" s="6"/>
      <c r="J517" s="105"/>
      <c r="K517" s="11"/>
      <c r="L517" s="6"/>
      <c r="M517" s="6"/>
      <c r="N517" s="12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8"/>
      <c r="C518" s="8"/>
      <c r="D518" s="8"/>
      <c r="E518" s="6"/>
      <c r="F518" s="6"/>
      <c r="G518" s="6"/>
      <c r="H518" s="6"/>
      <c r="I518" s="6"/>
      <c r="J518" s="105"/>
      <c r="K518" s="11"/>
      <c r="L518" s="6"/>
      <c r="M518" s="6"/>
      <c r="N518" s="12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8"/>
      <c r="C519" s="8"/>
      <c r="D519" s="8"/>
      <c r="E519" s="6"/>
      <c r="F519" s="6"/>
      <c r="G519" s="6"/>
      <c r="H519" s="6"/>
      <c r="I519" s="6"/>
      <c r="J519" s="105"/>
      <c r="K519" s="11"/>
      <c r="L519" s="6"/>
      <c r="M519" s="6"/>
      <c r="N519" s="12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8"/>
      <c r="C520" s="8"/>
      <c r="D520" s="8"/>
      <c r="E520" s="6"/>
      <c r="F520" s="6"/>
      <c r="G520" s="6"/>
      <c r="H520" s="6"/>
      <c r="I520" s="6"/>
      <c r="J520" s="105"/>
      <c r="K520" s="11"/>
      <c r="L520" s="6"/>
      <c r="M520" s="6"/>
      <c r="N520" s="12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8"/>
      <c r="C521" s="8"/>
      <c r="D521" s="8"/>
      <c r="E521" s="6"/>
      <c r="F521" s="6"/>
      <c r="G521" s="6"/>
      <c r="H521" s="6"/>
      <c r="I521" s="6"/>
      <c r="J521" s="105"/>
      <c r="K521" s="11"/>
      <c r="L521" s="6"/>
      <c r="M521" s="6"/>
      <c r="N521" s="12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8"/>
      <c r="C522" s="8"/>
      <c r="D522" s="8"/>
      <c r="E522" s="6"/>
      <c r="F522" s="6"/>
      <c r="G522" s="6"/>
      <c r="H522" s="6"/>
      <c r="I522" s="6"/>
      <c r="J522" s="105"/>
      <c r="K522" s="11"/>
      <c r="L522" s="6"/>
      <c r="M522" s="6"/>
      <c r="N522" s="12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8"/>
      <c r="C523" s="8"/>
      <c r="D523" s="8"/>
      <c r="E523" s="6"/>
      <c r="F523" s="6"/>
      <c r="G523" s="6"/>
      <c r="H523" s="6"/>
      <c r="I523" s="6"/>
      <c r="J523" s="105"/>
      <c r="K523" s="11"/>
      <c r="L523" s="6"/>
      <c r="M523" s="6"/>
      <c r="N523" s="12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8"/>
      <c r="C524" s="8"/>
      <c r="D524" s="8"/>
      <c r="E524" s="6"/>
      <c r="F524" s="6"/>
      <c r="G524" s="6"/>
      <c r="H524" s="6"/>
      <c r="I524" s="6"/>
      <c r="J524" s="105"/>
      <c r="K524" s="11"/>
      <c r="L524" s="6"/>
      <c r="M524" s="6"/>
      <c r="N524" s="12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8"/>
      <c r="C525" s="8"/>
      <c r="D525" s="8"/>
      <c r="E525" s="6"/>
      <c r="F525" s="6"/>
      <c r="G525" s="6"/>
      <c r="H525" s="6"/>
      <c r="I525" s="6"/>
      <c r="J525" s="105"/>
      <c r="K525" s="11"/>
      <c r="L525" s="6"/>
      <c r="M525" s="6"/>
      <c r="N525" s="12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8"/>
      <c r="C526" s="8"/>
      <c r="D526" s="8"/>
      <c r="E526" s="6"/>
      <c r="F526" s="6"/>
      <c r="G526" s="6"/>
      <c r="H526" s="6"/>
      <c r="I526" s="6"/>
      <c r="J526" s="105"/>
      <c r="K526" s="11"/>
      <c r="L526" s="6"/>
      <c r="M526" s="6"/>
      <c r="N526" s="12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8"/>
      <c r="C527" s="8"/>
      <c r="D527" s="8"/>
      <c r="E527" s="6"/>
      <c r="F527" s="6"/>
      <c r="G527" s="6"/>
      <c r="H527" s="6"/>
      <c r="I527" s="6"/>
      <c r="J527" s="105"/>
      <c r="K527" s="11"/>
      <c r="L527" s="6"/>
      <c r="M527" s="6"/>
      <c r="N527" s="12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8"/>
      <c r="C528" s="8"/>
      <c r="D528" s="8"/>
      <c r="E528" s="6"/>
      <c r="F528" s="6"/>
      <c r="G528" s="6"/>
      <c r="H528" s="6"/>
      <c r="I528" s="6"/>
      <c r="J528" s="105"/>
      <c r="K528" s="11"/>
      <c r="L528" s="6"/>
      <c r="M528" s="6"/>
      <c r="N528" s="12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8"/>
      <c r="C529" s="8"/>
      <c r="D529" s="8"/>
      <c r="E529" s="6"/>
      <c r="F529" s="6"/>
      <c r="G529" s="6"/>
      <c r="H529" s="6"/>
      <c r="I529" s="6"/>
      <c r="J529" s="105"/>
      <c r="K529" s="11"/>
      <c r="L529" s="6"/>
      <c r="M529" s="6"/>
      <c r="N529" s="12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8"/>
      <c r="C530" s="8"/>
      <c r="D530" s="8"/>
      <c r="E530" s="6"/>
      <c r="F530" s="6"/>
      <c r="G530" s="6"/>
      <c r="H530" s="6"/>
      <c r="I530" s="6"/>
      <c r="J530" s="105"/>
      <c r="K530" s="11"/>
      <c r="L530" s="6"/>
      <c r="M530" s="6"/>
      <c r="N530" s="12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8"/>
      <c r="C531" s="8"/>
      <c r="D531" s="8"/>
      <c r="E531" s="6"/>
      <c r="F531" s="6"/>
      <c r="G531" s="6"/>
      <c r="H531" s="6"/>
      <c r="I531" s="6"/>
      <c r="J531" s="105"/>
      <c r="K531" s="11"/>
      <c r="L531" s="6"/>
      <c r="M531" s="6"/>
      <c r="N531" s="12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8"/>
      <c r="C532" s="8"/>
      <c r="D532" s="8"/>
      <c r="E532" s="6"/>
      <c r="F532" s="6"/>
      <c r="G532" s="6"/>
      <c r="H532" s="6"/>
      <c r="I532" s="6"/>
      <c r="J532" s="105"/>
      <c r="K532" s="11"/>
      <c r="L532" s="6"/>
      <c r="M532" s="6"/>
      <c r="N532" s="12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8"/>
      <c r="C533" s="8"/>
      <c r="D533" s="8"/>
      <c r="E533" s="6"/>
      <c r="F533" s="6"/>
      <c r="G533" s="6"/>
      <c r="H533" s="6"/>
      <c r="I533" s="6"/>
      <c r="J533" s="105"/>
      <c r="K533" s="11"/>
      <c r="L533" s="6"/>
      <c r="M533" s="6"/>
      <c r="N533" s="12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8"/>
      <c r="C534" s="8"/>
      <c r="D534" s="8"/>
      <c r="E534" s="6"/>
      <c r="F534" s="6"/>
      <c r="G534" s="6"/>
      <c r="H534" s="6"/>
      <c r="I534" s="6"/>
      <c r="J534" s="105"/>
      <c r="K534" s="11"/>
      <c r="L534" s="6"/>
      <c r="M534" s="6"/>
      <c r="N534" s="12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8"/>
      <c r="C535" s="8"/>
      <c r="D535" s="8"/>
      <c r="E535" s="6"/>
      <c r="F535" s="6"/>
      <c r="G535" s="6"/>
      <c r="H535" s="6"/>
      <c r="I535" s="6"/>
      <c r="J535" s="105"/>
      <c r="K535" s="11"/>
      <c r="L535" s="6"/>
      <c r="M535" s="6"/>
      <c r="N535" s="12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8"/>
      <c r="C536" s="8"/>
      <c r="D536" s="8"/>
      <c r="E536" s="6"/>
      <c r="F536" s="6"/>
      <c r="G536" s="6"/>
      <c r="H536" s="6"/>
      <c r="I536" s="6"/>
      <c r="J536" s="105"/>
      <c r="K536" s="11"/>
      <c r="L536" s="6"/>
      <c r="M536" s="6"/>
      <c r="N536" s="12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8"/>
      <c r="C537" s="8"/>
      <c r="D537" s="8"/>
      <c r="E537" s="6"/>
      <c r="F537" s="6"/>
      <c r="G537" s="6"/>
      <c r="H537" s="6"/>
      <c r="I537" s="6"/>
      <c r="J537" s="105"/>
      <c r="K537" s="11"/>
      <c r="L537" s="6"/>
      <c r="M537" s="6"/>
      <c r="N537" s="12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8"/>
      <c r="C538" s="8"/>
      <c r="D538" s="8"/>
      <c r="E538" s="6"/>
      <c r="F538" s="6"/>
      <c r="G538" s="6"/>
      <c r="H538" s="6"/>
      <c r="I538" s="6"/>
      <c r="J538" s="105"/>
      <c r="K538" s="11"/>
      <c r="L538" s="6"/>
      <c r="M538" s="6"/>
      <c r="N538" s="12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8"/>
      <c r="C539" s="8"/>
      <c r="D539" s="8"/>
      <c r="E539" s="6"/>
      <c r="F539" s="6"/>
      <c r="G539" s="6"/>
      <c r="H539" s="6"/>
      <c r="I539" s="6"/>
      <c r="J539" s="105"/>
      <c r="K539" s="11"/>
      <c r="L539" s="6"/>
      <c r="M539" s="6"/>
      <c r="N539" s="12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8"/>
      <c r="C540" s="8"/>
      <c r="D540" s="8"/>
      <c r="E540" s="6"/>
      <c r="F540" s="6"/>
      <c r="G540" s="6"/>
      <c r="H540" s="6"/>
      <c r="I540" s="6"/>
      <c r="J540" s="105"/>
      <c r="K540" s="11"/>
      <c r="L540" s="6"/>
      <c r="M540" s="6"/>
      <c r="N540" s="12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8"/>
      <c r="C541" s="8"/>
      <c r="D541" s="8"/>
      <c r="E541" s="6"/>
      <c r="F541" s="6"/>
      <c r="G541" s="6"/>
      <c r="H541" s="6"/>
      <c r="I541" s="6"/>
      <c r="J541" s="105"/>
      <c r="K541" s="11"/>
      <c r="L541" s="6"/>
      <c r="M541" s="6"/>
      <c r="N541" s="12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8"/>
      <c r="C542" s="8"/>
      <c r="D542" s="8"/>
      <c r="E542" s="6"/>
      <c r="F542" s="6"/>
      <c r="G542" s="6"/>
      <c r="H542" s="6"/>
      <c r="I542" s="6"/>
      <c r="J542" s="105"/>
      <c r="K542" s="11"/>
      <c r="L542" s="6"/>
      <c r="M542" s="6"/>
      <c r="N542" s="12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8"/>
      <c r="C543" s="8"/>
      <c r="D543" s="8"/>
      <c r="E543" s="6"/>
      <c r="F543" s="6"/>
      <c r="G543" s="6"/>
      <c r="H543" s="6"/>
      <c r="I543" s="6"/>
      <c r="J543" s="105"/>
      <c r="K543" s="11"/>
      <c r="L543" s="6"/>
      <c r="M543" s="6"/>
      <c r="N543" s="12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8"/>
      <c r="C544" s="8"/>
      <c r="D544" s="8"/>
      <c r="E544" s="6"/>
      <c r="F544" s="6"/>
      <c r="G544" s="6"/>
      <c r="H544" s="6"/>
      <c r="I544" s="6"/>
      <c r="J544" s="105"/>
      <c r="K544" s="11"/>
      <c r="L544" s="6"/>
      <c r="M544" s="6"/>
      <c r="N544" s="12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8"/>
      <c r="C545" s="8"/>
      <c r="D545" s="8"/>
      <c r="E545" s="6"/>
      <c r="F545" s="6"/>
      <c r="G545" s="6"/>
      <c r="H545" s="6"/>
      <c r="I545" s="6"/>
      <c r="J545" s="105"/>
      <c r="K545" s="11"/>
      <c r="L545" s="6"/>
      <c r="M545" s="6"/>
      <c r="N545" s="12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8"/>
      <c r="C546" s="8"/>
      <c r="D546" s="8"/>
      <c r="E546" s="6"/>
      <c r="F546" s="6"/>
      <c r="G546" s="6"/>
      <c r="H546" s="6"/>
      <c r="I546" s="6"/>
      <c r="J546" s="105"/>
      <c r="K546" s="11"/>
      <c r="L546" s="6"/>
      <c r="M546" s="6"/>
      <c r="N546" s="12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8"/>
      <c r="C547" s="8"/>
      <c r="D547" s="8"/>
      <c r="E547" s="6"/>
      <c r="F547" s="6"/>
      <c r="G547" s="6"/>
      <c r="H547" s="6"/>
      <c r="I547" s="6"/>
      <c r="J547" s="105"/>
      <c r="K547" s="11"/>
      <c r="L547" s="6"/>
      <c r="M547" s="6"/>
      <c r="N547" s="12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8"/>
      <c r="C548" s="8"/>
      <c r="D548" s="8"/>
      <c r="E548" s="6"/>
      <c r="F548" s="6"/>
      <c r="G548" s="6"/>
      <c r="H548" s="6"/>
      <c r="I548" s="6"/>
      <c r="J548" s="105"/>
      <c r="K548" s="11"/>
      <c r="L548" s="6"/>
      <c r="M548" s="6"/>
      <c r="N548" s="12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8"/>
      <c r="C549" s="8"/>
      <c r="D549" s="8"/>
      <c r="E549" s="6"/>
      <c r="F549" s="6"/>
      <c r="G549" s="6"/>
      <c r="H549" s="6"/>
      <c r="I549" s="6"/>
      <c r="J549" s="105"/>
      <c r="K549" s="11"/>
      <c r="L549" s="6"/>
      <c r="M549" s="6"/>
      <c r="N549" s="12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8"/>
      <c r="C550" s="8"/>
      <c r="D550" s="8"/>
      <c r="E550" s="6"/>
      <c r="F550" s="6"/>
      <c r="G550" s="6"/>
      <c r="H550" s="6"/>
      <c r="I550" s="6"/>
      <c r="J550" s="105"/>
      <c r="K550" s="11"/>
      <c r="L550" s="6"/>
      <c r="M550" s="6"/>
      <c r="N550" s="12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8"/>
      <c r="C551" s="8"/>
      <c r="D551" s="8"/>
      <c r="E551" s="6"/>
      <c r="F551" s="6"/>
      <c r="G551" s="6"/>
      <c r="H551" s="6"/>
      <c r="I551" s="6"/>
      <c r="J551" s="105"/>
      <c r="K551" s="11"/>
      <c r="L551" s="6"/>
      <c r="M551" s="6"/>
      <c r="N551" s="12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8"/>
      <c r="C552" s="8"/>
      <c r="D552" s="8"/>
      <c r="E552" s="6"/>
      <c r="F552" s="6"/>
      <c r="G552" s="6"/>
      <c r="H552" s="6"/>
      <c r="I552" s="6"/>
      <c r="J552" s="105"/>
      <c r="K552" s="11"/>
      <c r="L552" s="6"/>
      <c r="M552" s="6"/>
      <c r="N552" s="12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8"/>
      <c r="C553" s="8"/>
      <c r="D553" s="8"/>
      <c r="E553" s="6"/>
      <c r="F553" s="6"/>
      <c r="G553" s="6"/>
      <c r="H553" s="6"/>
      <c r="I553" s="6"/>
      <c r="J553" s="105"/>
      <c r="K553" s="11"/>
      <c r="L553" s="6"/>
      <c r="M553" s="6"/>
      <c r="N553" s="12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8"/>
      <c r="C554" s="8"/>
      <c r="D554" s="8"/>
      <c r="E554" s="6"/>
      <c r="F554" s="6"/>
      <c r="G554" s="6"/>
      <c r="H554" s="6"/>
      <c r="I554" s="6"/>
      <c r="J554" s="105"/>
      <c r="K554" s="11"/>
      <c r="L554" s="6"/>
      <c r="M554" s="6"/>
      <c r="N554" s="12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8"/>
      <c r="C555" s="8"/>
      <c r="D555" s="8"/>
      <c r="E555" s="6"/>
      <c r="F555" s="6"/>
      <c r="G555" s="6"/>
      <c r="H555" s="6"/>
      <c r="I555" s="6"/>
      <c r="J555" s="105"/>
      <c r="K555" s="11"/>
      <c r="L555" s="6"/>
      <c r="M555" s="6"/>
      <c r="N555" s="12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8"/>
      <c r="C556" s="8"/>
      <c r="D556" s="8"/>
      <c r="E556" s="6"/>
      <c r="F556" s="6"/>
      <c r="G556" s="6"/>
      <c r="H556" s="6"/>
      <c r="I556" s="6"/>
      <c r="J556" s="105"/>
      <c r="K556" s="11"/>
      <c r="L556" s="6"/>
      <c r="M556" s="6"/>
      <c r="N556" s="12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8"/>
      <c r="C557" s="8"/>
      <c r="D557" s="8"/>
      <c r="E557" s="6"/>
      <c r="F557" s="6"/>
      <c r="G557" s="6"/>
      <c r="H557" s="6"/>
      <c r="I557" s="6"/>
      <c r="J557" s="105"/>
      <c r="K557" s="11"/>
      <c r="L557" s="6"/>
      <c r="M557" s="6"/>
      <c r="N557" s="12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8"/>
      <c r="C558" s="8"/>
      <c r="D558" s="8"/>
      <c r="E558" s="6"/>
      <c r="F558" s="6"/>
      <c r="G558" s="6"/>
      <c r="H558" s="6"/>
      <c r="I558" s="6"/>
      <c r="J558" s="105"/>
      <c r="K558" s="11"/>
      <c r="L558" s="6"/>
      <c r="M558" s="6"/>
      <c r="N558" s="12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8"/>
      <c r="C559" s="8"/>
      <c r="D559" s="8"/>
      <c r="E559" s="6"/>
      <c r="F559" s="6"/>
      <c r="G559" s="6"/>
      <c r="H559" s="6"/>
      <c r="I559" s="6"/>
      <c r="J559" s="105"/>
      <c r="K559" s="11"/>
      <c r="L559" s="6"/>
      <c r="M559" s="6"/>
      <c r="N559" s="12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8"/>
      <c r="C560" s="8"/>
      <c r="D560" s="8"/>
      <c r="E560" s="6"/>
      <c r="F560" s="6"/>
      <c r="G560" s="6"/>
      <c r="H560" s="6"/>
      <c r="I560" s="6"/>
      <c r="J560" s="105"/>
      <c r="K560" s="11"/>
      <c r="L560" s="6"/>
      <c r="M560" s="6"/>
      <c r="N560" s="12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8"/>
      <c r="C561" s="8"/>
      <c r="D561" s="8"/>
      <c r="E561" s="6"/>
      <c r="F561" s="6"/>
      <c r="G561" s="6"/>
      <c r="H561" s="6"/>
      <c r="I561" s="6"/>
      <c r="J561" s="105"/>
      <c r="K561" s="11"/>
      <c r="L561" s="6"/>
      <c r="M561" s="6"/>
      <c r="N561" s="12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8"/>
      <c r="C562" s="8"/>
      <c r="D562" s="8"/>
      <c r="E562" s="6"/>
      <c r="F562" s="6"/>
      <c r="G562" s="6"/>
      <c r="H562" s="6"/>
      <c r="I562" s="6"/>
      <c r="J562" s="105"/>
      <c r="K562" s="11"/>
      <c r="L562" s="6"/>
      <c r="M562" s="6"/>
      <c r="N562" s="12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8"/>
      <c r="C563" s="8"/>
      <c r="D563" s="8"/>
      <c r="E563" s="6"/>
      <c r="F563" s="6"/>
      <c r="G563" s="6"/>
      <c r="H563" s="6"/>
      <c r="I563" s="6"/>
      <c r="J563" s="105"/>
      <c r="K563" s="11"/>
      <c r="L563" s="6"/>
      <c r="M563" s="6"/>
      <c r="N563" s="12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8"/>
      <c r="C564" s="8"/>
      <c r="D564" s="8"/>
      <c r="E564" s="6"/>
      <c r="F564" s="6"/>
      <c r="G564" s="6"/>
      <c r="H564" s="6"/>
      <c r="I564" s="6"/>
      <c r="J564" s="105"/>
      <c r="K564" s="11"/>
      <c r="L564" s="6"/>
      <c r="M564" s="6"/>
      <c r="N564" s="12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8"/>
      <c r="C565" s="8"/>
      <c r="D565" s="8"/>
      <c r="E565" s="6"/>
      <c r="F565" s="6"/>
      <c r="G565" s="6"/>
      <c r="H565" s="6"/>
      <c r="I565" s="6"/>
      <c r="J565" s="105"/>
      <c r="K565" s="11"/>
      <c r="L565" s="6"/>
      <c r="M565" s="6"/>
      <c r="N565" s="12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8"/>
      <c r="C566" s="8"/>
      <c r="D566" s="8"/>
      <c r="E566" s="6"/>
      <c r="F566" s="6"/>
      <c r="G566" s="6"/>
      <c r="H566" s="6"/>
      <c r="I566" s="6"/>
      <c r="J566" s="105"/>
      <c r="K566" s="11"/>
      <c r="L566" s="6"/>
      <c r="M566" s="6"/>
      <c r="N566" s="12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8"/>
      <c r="C567" s="8"/>
      <c r="D567" s="8"/>
      <c r="E567" s="6"/>
      <c r="F567" s="6"/>
      <c r="G567" s="6"/>
      <c r="H567" s="6"/>
      <c r="I567" s="6"/>
      <c r="J567" s="105"/>
      <c r="K567" s="11"/>
      <c r="L567" s="6"/>
      <c r="M567" s="6"/>
      <c r="N567" s="12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8"/>
      <c r="C568" s="8"/>
      <c r="D568" s="8"/>
      <c r="E568" s="6"/>
      <c r="F568" s="6"/>
      <c r="G568" s="6"/>
      <c r="H568" s="6"/>
      <c r="I568" s="6"/>
      <c r="J568" s="105"/>
      <c r="K568" s="11"/>
      <c r="L568" s="6"/>
      <c r="M568" s="6"/>
      <c r="N568" s="12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8"/>
      <c r="C569" s="8"/>
      <c r="D569" s="8"/>
      <c r="E569" s="6"/>
      <c r="F569" s="6"/>
      <c r="G569" s="6"/>
      <c r="H569" s="6"/>
      <c r="I569" s="6"/>
      <c r="J569" s="105"/>
      <c r="K569" s="11"/>
      <c r="L569" s="6"/>
      <c r="M569" s="6"/>
      <c r="N569" s="12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8"/>
      <c r="C570" s="8"/>
      <c r="D570" s="8"/>
      <c r="E570" s="6"/>
      <c r="F570" s="6"/>
      <c r="G570" s="6"/>
      <c r="H570" s="6"/>
      <c r="I570" s="6"/>
      <c r="J570" s="105"/>
      <c r="K570" s="11"/>
      <c r="L570" s="6"/>
      <c r="M570" s="6"/>
      <c r="N570" s="12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8"/>
      <c r="C571" s="8"/>
      <c r="D571" s="8"/>
      <c r="E571" s="6"/>
      <c r="F571" s="6"/>
      <c r="G571" s="6"/>
      <c r="H571" s="6"/>
      <c r="I571" s="6"/>
      <c r="J571" s="105"/>
      <c r="K571" s="11"/>
      <c r="L571" s="6"/>
      <c r="M571" s="6"/>
      <c r="N571" s="12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8"/>
      <c r="C572" s="8"/>
      <c r="D572" s="8"/>
      <c r="E572" s="6"/>
      <c r="F572" s="6"/>
      <c r="G572" s="6"/>
      <c r="H572" s="6"/>
      <c r="I572" s="6"/>
      <c r="J572" s="105"/>
      <c r="K572" s="11"/>
      <c r="L572" s="6"/>
      <c r="M572" s="6"/>
      <c r="N572" s="12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8"/>
      <c r="C573" s="8"/>
      <c r="D573" s="8"/>
      <c r="E573" s="6"/>
      <c r="F573" s="6"/>
      <c r="G573" s="6"/>
      <c r="H573" s="6"/>
      <c r="I573" s="6"/>
      <c r="J573" s="105"/>
      <c r="K573" s="11"/>
      <c r="L573" s="6"/>
      <c r="M573" s="6"/>
      <c r="N573" s="12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8"/>
      <c r="C574" s="8"/>
      <c r="D574" s="8"/>
      <c r="E574" s="6"/>
      <c r="F574" s="6"/>
      <c r="G574" s="6"/>
      <c r="H574" s="6"/>
      <c r="I574" s="6"/>
      <c r="J574" s="105"/>
      <c r="K574" s="11"/>
      <c r="L574" s="6"/>
      <c r="M574" s="6"/>
      <c r="N574" s="12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8"/>
      <c r="C575" s="8"/>
      <c r="D575" s="8"/>
      <c r="E575" s="6"/>
      <c r="F575" s="6"/>
      <c r="G575" s="6"/>
      <c r="H575" s="6"/>
      <c r="I575" s="6"/>
      <c r="J575" s="105"/>
      <c r="K575" s="11"/>
      <c r="L575" s="6"/>
      <c r="M575" s="6"/>
      <c r="N575" s="12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8"/>
      <c r="C576" s="8"/>
      <c r="D576" s="8"/>
      <c r="E576" s="6"/>
      <c r="F576" s="6"/>
      <c r="G576" s="6"/>
      <c r="H576" s="6"/>
      <c r="I576" s="6"/>
      <c r="J576" s="105"/>
      <c r="K576" s="11"/>
      <c r="L576" s="6"/>
      <c r="M576" s="6"/>
      <c r="N576" s="12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8"/>
      <c r="C577" s="8"/>
      <c r="D577" s="8"/>
      <c r="E577" s="6"/>
      <c r="F577" s="6"/>
      <c r="G577" s="6"/>
      <c r="H577" s="6"/>
      <c r="I577" s="6"/>
      <c r="J577" s="105"/>
      <c r="K577" s="11"/>
      <c r="L577" s="6"/>
      <c r="M577" s="6"/>
      <c r="N577" s="12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8"/>
      <c r="C578" s="8"/>
      <c r="D578" s="8"/>
      <c r="E578" s="6"/>
      <c r="F578" s="6"/>
      <c r="G578" s="6"/>
      <c r="H578" s="6"/>
      <c r="I578" s="6"/>
      <c r="J578" s="105"/>
      <c r="K578" s="11"/>
      <c r="L578" s="6"/>
      <c r="M578" s="6"/>
      <c r="N578" s="12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8"/>
      <c r="C579" s="8"/>
      <c r="D579" s="8"/>
      <c r="E579" s="6"/>
      <c r="F579" s="6"/>
      <c r="G579" s="6"/>
      <c r="H579" s="6"/>
      <c r="I579" s="6"/>
      <c r="J579" s="105"/>
      <c r="K579" s="11"/>
      <c r="L579" s="6"/>
      <c r="M579" s="6"/>
      <c r="N579" s="12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8"/>
      <c r="C580" s="8"/>
      <c r="D580" s="8"/>
      <c r="E580" s="6"/>
      <c r="F580" s="6"/>
      <c r="G580" s="6"/>
      <c r="H580" s="6"/>
      <c r="I580" s="6"/>
      <c r="J580" s="105"/>
      <c r="K580" s="11"/>
      <c r="L580" s="6"/>
      <c r="M580" s="6"/>
      <c r="N580" s="12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8"/>
      <c r="C581" s="8"/>
      <c r="D581" s="8"/>
      <c r="E581" s="6"/>
      <c r="F581" s="6"/>
      <c r="G581" s="6"/>
      <c r="H581" s="6"/>
      <c r="I581" s="6"/>
      <c r="J581" s="105"/>
      <c r="K581" s="11"/>
      <c r="L581" s="6"/>
      <c r="M581" s="6"/>
      <c r="N581" s="12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8"/>
      <c r="C582" s="8"/>
      <c r="D582" s="8"/>
      <c r="E582" s="6"/>
      <c r="F582" s="6"/>
      <c r="G582" s="6"/>
      <c r="H582" s="6"/>
      <c r="I582" s="6"/>
      <c r="J582" s="105"/>
      <c r="K582" s="11"/>
      <c r="L582" s="6"/>
      <c r="M582" s="6"/>
      <c r="N582" s="12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8"/>
      <c r="C583" s="8"/>
      <c r="D583" s="8"/>
      <c r="E583" s="6"/>
      <c r="F583" s="6"/>
      <c r="G583" s="6"/>
      <c r="H583" s="6"/>
      <c r="I583" s="6"/>
      <c r="J583" s="105"/>
      <c r="K583" s="11"/>
      <c r="L583" s="6"/>
      <c r="M583" s="6"/>
      <c r="N583" s="12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8"/>
      <c r="C584" s="8"/>
      <c r="D584" s="8"/>
      <c r="E584" s="6"/>
      <c r="F584" s="6"/>
      <c r="G584" s="6"/>
      <c r="H584" s="6"/>
      <c r="I584" s="6"/>
      <c r="J584" s="105"/>
      <c r="K584" s="11"/>
      <c r="L584" s="6"/>
      <c r="M584" s="6"/>
      <c r="N584" s="12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8"/>
      <c r="C585" s="8"/>
      <c r="D585" s="8"/>
      <c r="E585" s="6"/>
      <c r="F585" s="6"/>
      <c r="G585" s="6"/>
      <c r="H585" s="6"/>
      <c r="I585" s="6"/>
      <c r="J585" s="105"/>
      <c r="K585" s="11"/>
      <c r="L585" s="6"/>
      <c r="M585" s="6"/>
      <c r="N585" s="12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8"/>
      <c r="C586" s="8"/>
      <c r="D586" s="8"/>
      <c r="E586" s="6"/>
      <c r="F586" s="6"/>
      <c r="G586" s="6"/>
      <c r="H586" s="6"/>
      <c r="I586" s="6"/>
      <c r="J586" s="105"/>
      <c r="K586" s="11"/>
      <c r="L586" s="6"/>
      <c r="M586" s="6"/>
      <c r="N586" s="12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8"/>
      <c r="C587" s="8"/>
      <c r="D587" s="8"/>
      <c r="E587" s="6"/>
      <c r="F587" s="6"/>
      <c r="G587" s="6"/>
      <c r="H587" s="6"/>
      <c r="I587" s="6"/>
      <c r="J587" s="105"/>
      <c r="K587" s="11"/>
      <c r="L587" s="6"/>
      <c r="M587" s="6"/>
      <c r="N587" s="12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8"/>
      <c r="C588" s="8"/>
      <c r="D588" s="8"/>
      <c r="E588" s="6"/>
      <c r="F588" s="6"/>
      <c r="G588" s="6"/>
      <c r="H588" s="6"/>
      <c r="I588" s="6"/>
      <c r="J588" s="105"/>
      <c r="K588" s="11"/>
      <c r="L588" s="6"/>
      <c r="M588" s="6"/>
      <c r="N588" s="12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8"/>
      <c r="C589" s="8"/>
      <c r="D589" s="8"/>
      <c r="E589" s="6"/>
      <c r="F589" s="6"/>
      <c r="G589" s="6"/>
      <c r="H589" s="6"/>
      <c r="I589" s="6"/>
      <c r="J589" s="105"/>
      <c r="K589" s="11"/>
      <c r="L589" s="6"/>
      <c r="M589" s="6"/>
      <c r="N589" s="12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8"/>
      <c r="C590" s="8"/>
      <c r="D590" s="8"/>
      <c r="E590" s="6"/>
      <c r="F590" s="6"/>
      <c r="G590" s="6"/>
      <c r="H590" s="6"/>
      <c r="I590" s="6"/>
      <c r="J590" s="105"/>
      <c r="K590" s="11"/>
      <c r="L590" s="6"/>
      <c r="M590" s="6"/>
      <c r="N590" s="12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8"/>
      <c r="C591" s="8"/>
      <c r="D591" s="8"/>
      <c r="E591" s="6"/>
      <c r="F591" s="6"/>
      <c r="G591" s="6"/>
      <c r="H591" s="6"/>
      <c r="I591" s="6"/>
      <c r="J591" s="105"/>
      <c r="K591" s="11"/>
      <c r="L591" s="6"/>
      <c r="M591" s="6"/>
      <c r="N591" s="12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8"/>
      <c r="C592" s="8"/>
      <c r="D592" s="8"/>
      <c r="E592" s="6"/>
      <c r="F592" s="6"/>
      <c r="G592" s="6"/>
      <c r="H592" s="6"/>
      <c r="I592" s="6"/>
      <c r="J592" s="105"/>
      <c r="K592" s="11"/>
      <c r="L592" s="6"/>
      <c r="M592" s="6"/>
      <c r="N592" s="12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8"/>
      <c r="C593" s="8"/>
      <c r="D593" s="8"/>
      <c r="E593" s="6"/>
      <c r="F593" s="6"/>
      <c r="G593" s="6"/>
      <c r="H593" s="6"/>
      <c r="I593" s="6"/>
      <c r="J593" s="105"/>
      <c r="K593" s="11"/>
      <c r="L593" s="6"/>
      <c r="M593" s="6"/>
      <c r="N593" s="12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8"/>
      <c r="C594" s="8"/>
      <c r="D594" s="8"/>
      <c r="E594" s="6"/>
      <c r="F594" s="6"/>
      <c r="G594" s="6"/>
      <c r="H594" s="6"/>
      <c r="I594" s="6"/>
      <c r="J594" s="105"/>
      <c r="K594" s="11"/>
      <c r="L594" s="6"/>
      <c r="M594" s="6"/>
      <c r="N594" s="12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8"/>
      <c r="C595" s="8"/>
      <c r="D595" s="8"/>
      <c r="E595" s="6"/>
      <c r="F595" s="6"/>
      <c r="G595" s="6"/>
      <c r="H595" s="6"/>
      <c r="I595" s="6"/>
      <c r="J595" s="105"/>
      <c r="K595" s="11"/>
      <c r="L595" s="6"/>
      <c r="M595" s="6"/>
      <c r="N595" s="12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8"/>
      <c r="C596" s="8"/>
      <c r="D596" s="8"/>
      <c r="E596" s="6"/>
      <c r="F596" s="6"/>
      <c r="G596" s="6"/>
      <c r="H596" s="6"/>
      <c r="I596" s="6"/>
      <c r="J596" s="105"/>
      <c r="K596" s="11"/>
      <c r="L596" s="6"/>
      <c r="M596" s="6"/>
      <c r="N596" s="12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8"/>
      <c r="C597" s="8"/>
      <c r="D597" s="8"/>
      <c r="E597" s="6"/>
      <c r="F597" s="6"/>
      <c r="G597" s="6"/>
      <c r="H597" s="6"/>
      <c r="I597" s="6"/>
      <c r="J597" s="105"/>
      <c r="K597" s="11"/>
      <c r="L597" s="6"/>
      <c r="M597" s="6"/>
      <c r="N597" s="12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8"/>
      <c r="C598" s="8"/>
      <c r="D598" s="8"/>
      <c r="E598" s="6"/>
      <c r="F598" s="6"/>
      <c r="G598" s="6"/>
      <c r="H598" s="6"/>
      <c r="I598" s="6"/>
      <c r="J598" s="105"/>
      <c r="K598" s="11"/>
      <c r="L598" s="6"/>
      <c r="M598" s="6"/>
      <c r="N598" s="12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8"/>
      <c r="C599" s="8"/>
      <c r="D599" s="8"/>
      <c r="E599" s="6"/>
      <c r="F599" s="6"/>
      <c r="G599" s="6"/>
      <c r="H599" s="6"/>
      <c r="I599" s="6"/>
      <c r="J599" s="105"/>
      <c r="K599" s="11"/>
      <c r="L599" s="6"/>
      <c r="M599" s="6"/>
      <c r="N599" s="12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8"/>
      <c r="C600" s="8"/>
      <c r="D600" s="8"/>
      <c r="E600" s="6"/>
      <c r="F600" s="6"/>
      <c r="G600" s="6"/>
      <c r="H600" s="6"/>
      <c r="I600" s="6"/>
      <c r="J600" s="105"/>
      <c r="K600" s="11"/>
      <c r="L600" s="6"/>
      <c r="M600" s="6"/>
      <c r="N600" s="12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8"/>
      <c r="C601" s="8"/>
      <c r="D601" s="8"/>
      <c r="E601" s="6"/>
      <c r="F601" s="6"/>
      <c r="G601" s="6"/>
      <c r="H601" s="6"/>
      <c r="I601" s="6"/>
      <c r="J601" s="105"/>
      <c r="K601" s="11"/>
      <c r="L601" s="6"/>
      <c r="M601" s="6"/>
      <c r="N601" s="12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8"/>
      <c r="C602" s="8"/>
      <c r="D602" s="8"/>
      <c r="E602" s="6"/>
      <c r="F602" s="6"/>
      <c r="G602" s="6"/>
      <c r="H602" s="6"/>
      <c r="I602" s="6"/>
      <c r="J602" s="105"/>
      <c r="K602" s="11"/>
      <c r="L602" s="6"/>
      <c r="M602" s="6"/>
      <c r="N602" s="12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8"/>
      <c r="C603" s="8"/>
      <c r="D603" s="8"/>
      <c r="E603" s="6"/>
      <c r="F603" s="6"/>
      <c r="G603" s="6"/>
      <c r="H603" s="6"/>
      <c r="I603" s="6"/>
      <c r="J603" s="105"/>
      <c r="K603" s="11"/>
      <c r="L603" s="6"/>
      <c r="M603" s="6"/>
      <c r="N603" s="12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8"/>
      <c r="C604" s="8"/>
      <c r="D604" s="8"/>
      <c r="E604" s="6"/>
      <c r="F604" s="6"/>
      <c r="G604" s="6"/>
      <c r="H604" s="6"/>
      <c r="I604" s="6"/>
      <c r="J604" s="105"/>
      <c r="K604" s="11"/>
      <c r="L604" s="6"/>
      <c r="M604" s="6"/>
      <c r="N604" s="12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8"/>
      <c r="C605" s="8"/>
      <c r="D605" s="8"/>
      <c r="E605" s="6"/>
      <c r="F605" s="6"/>
      <c r="G605" s="6"/>
      <c r="H605" s="6"/>
      <c r="I605" s="6"/>
      <c r="J605" s="105"/>
      <c r="K605" s="11"/>
      <c r="L605" s="6"/>
      <c r="M605" s="6"/>
      <c r="N605" s="12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8"/>
      <c r="C606" s="8"/>
      <c r="D606" s="8"/>
      <c r="E606" s="6"/>
      <c r="F606" s="6"/>
      <c r="G606" s="6"/>
      <c r="H606" s="6"/>
      <c r="I606" s="6"/>
      <c r="J606" s="105"/>
      <c r="K606" s="11"/>
      <c r="L606" s="6"/>
      <c r="M606" s="6"/>
      <c r="N606" s="12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8"/>
      <c r="C607" s="8"/>
      <c r="D607" s="8"/>
      <c r="E607" s="6"/>
      <c r="F607" s="6"/>
      <c r="G607" s="6"/>
      <c r="H607" s="6"/>
      <c r="I607" s="6"/>
      <c r="J607" s="105"/>
      <c r="K607" s="11"/>
      <c r="L607" s="6"/>
      <c r="M607" s="6"/>
      <c r="N607" s="12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8"/>
      <c r="C608" s="8"/>
      <c r="D608" s="8"/>
      <c r="E608" s="6"/>
      <c r="F608" s="6"/>
      <c r="G608" s="6"/>
      <c r="H608" s="6"/>
      <c r="I608" s="6"/>
      <c r="J608" s="105"/>
      <c r="K608" s="11"/>
      <c r="L608" s="6"/>
      <c r="M608" s="6"/>
      <c r="N608" s="12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8"/>
      <c r="C609" s="8"/>
      <c r="D609" s="8"/>
      <c r="E609" s="6"/>
      <c r="F609" s="6"/>
      <c r="G609" s="6"/>
      <c r="H609" s="6"/>
      <c r="I609" s="6"/>
      <c r="J609" s="105"/>
      <c r="K609" s="11"/>
      <c r="L609" s="6"/>
      <c r="M609" s="6"/>
      <c r="N609" s="12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8"/>
      <c r="C610" s="8"/>
      <c r="D610" s="8"/>
      <c r="E610" s="6"/>
      <c r="F610" s="6"/>
      <c r="G610" s="6"/>
      <c r="H610" s="6"/>
      <c r="I610" s="6"/>
      <c r="J610" s="105"/>
      <c r="K610" s="11"/>
      <c r="L610" s="6"/>
      <c r="M610" s="6"/>
      <c r="N610" s="12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8"/>
      <c r="C611" s="8"/>
      <c r="D611" s="8"/>
      <c r="E611" s="6"/>
      <c r="F611" s="6"/>
      <c r="G611" s="6"/>
      <c r="H611" s="6"/>
      <c r="I611" s="6"/>
      <c r="J611" s="105"/>
      <c r="K611" s="11"/>
      <c r="L611" s="6"/>
      <c r="M611" s="6"/>
      <c r="N611" s="12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8"/>
      <c r="C612" s="8"/>
      <c r="D612" s="8"/>
      <c r="E612" s="6"/>
      <c r="F612" s="6"/>
      <c r="G612" s="6"/>
      <c r="H612" s="6"/>
      <c r="I612" s="6"/>
      <c r="J612" s="105"/>
      <c r="K612" s="11"/>
      <c r="L612" s="6"/>
      <c r="M612" s="6"/>
      <c r="N612" s="12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8"/>
      <c r="C613" s="8"/>
      <c r="D613" s="8"/>
      <c r="E613" s="6"/>
      <c r="F613" s="6"/>
      <c r="G613" s="6"/>
      <c r="H613" s="6"/>
      <c r="I613" s="6"/>
      <c r="J613" s="105"/>
      <c r="K613" s="11"/>
      <c r="L613" s="6"/>
      <c r="M613" s="6"/>
      <c r="N613" s="12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8"/>
      <c r="C614" s="8"/>
      <c r="D614" s="8"/>
      <c r="E614" s="6"/>
      <c r="F614" s="6"/>
      <c r="G614" s="6"/>
      <c r="H614" s="6"/>
      <c r="I614" s="6"/>
      <c r="J614" s="105"/>
      <c r="K614" s="11"/>
      <c r="L614" s="6"/>
      <c r="M614" s="6"/>
      <c r="N614" s="12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8"/>
      <c r="C615" s="8"/>
      <c r="D615" s="8"/>
      <c r="E615" s="6"/>
      <c r="F615" s="6"/>
      <c r="G615" s="6"/>
      <c r="H615" s="6"/>
      <c r="I615" s="6"/>
      <c r="J615" s="105"/>
      <c r="K615" s="11"/>
      <c r="L615" s="6"/>
      <c r="M615" s="6"/>
      <c r="N615" s="12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8"/>
      <c r="C616" s="8"/>
      <c r="D616" s="8"/>
      <c r="E616" s="6"/>
      <c r="F616" s="6"/>
      <c r="G616" s="6"/>
      <c r="H616" s="6"/>
      <c r="I616" s="6"/>
      <c r="J616" s="105"/>
      <c r="K616" s="11"/>
      <c r="L616" s="6"/>
      <c r="M616" s="6"/>
      <c r="N616" s="12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8"/>
      <c r="C617" s="8"/>
      <c r="D617" s="8"/>
      <c r="E617" s="6"/>
      <c r="F617" s="6"/>
      <c r="G617" s="6"/>
      <c r="H617" s="6"/>
      <c r="I617" s="6"/>
      <c r="J617" s="105"/>
      <c r="K617" s="11"/>
      <c r="L617" s="6"/>
      <c r="M617" s="6"/>
      <c r="N617" s="12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8"/>
      <c r="C618" s="8"/>
      <c r="D618" s="8"/>
      <c r="E618" s="6"/>
      <c r="F618" s="6"/>
      <c r="G618" s="6"/>
      <c r="H618" s="6"/>
      <c r="I618" s="6"/>
      <c r="J618" s="105"/>
      <c r="K618" s="11"/>
      <c r="L618" s="6"/>
      <c r="M618" s="6"/>
      <c r="N618" s="12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8"/>
      <c r="C619" s="8"/>
      <c r="D619" s="8"/>
      <c r="E619" s="6"/>
      <c r="F619" s="6"/>
      <c r="G619" s="6"/>
      <c r="H619" s="6"/>
      <c r="I619" s="6"/>
      <c r="J619" s="105"/>
      <c r="K619" s="11"/>
      <c r="L619" s="6"/>
      <c r="M619" s="6"/>
      <c r="N619" s="12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8"/>
      <c r="C620" s="8"/>
      <c r="D620" s="8"/>
      <c r="E620" s="6"/>
      <c r="F620" s="6"/>
      <c r="G620" s="6"/>
      <c r="H620" s="6"/>
      <c r="I620" s="6"/>
      <c r="J620" s="105"/>
      <c r="K620" s="11"/>
      <c r="L620" s="6"/>
      <c r="M620" s="6"/>
      <c r="N620" s="12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8"/>
      <c r="C621" s="8"/>
      <c r="D621" s="8"/>
      <c r="E621" s="6"/>
      <c r="F621" s="6"/>
      <c r="G621" s="6"/>
      <c r="H621" s="6"/>
      <c r="I621" s="6"/>
      <c r="J621" s="105"/>
      <c r="K621" s="11"/>
      <c r="L621" s="6"/>
      <c r="M621" s="6"/>
      <c r="N621" s="12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8"/>
      <c r="C622" s="8"/>
      <c r="D622" s="8"/>
      <c r="E622" s="6"/>
      <c r="F622" s="6"/>
      <c r="G622" s="6"/>
      <c r="H622" s="6"/>
      <c r="I622" s="6"/>
      <c r="J622" s="105"/>
      <c r="K622" s="11"/>
      <c r="L622" s="6"/>
      <c r="M622" s="6"/>
      <c r="N622" s="12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8"/>
      <c r="C623" s="8"/>
      <c r="D623" s="8"/>
      <c r="E623" s="6"/>
      <c r="F623" s="6"/>
      <c r="G623" s="6"/>
      <c r="H623" s="6"/>
      <c r="I623" s="6"/>
      <c r="J623" s="105"/>
      <c r="K623" s="11"/>
      <c r="L623" s="6"/>
      <c r="M623" s="6"/>
      <c r="N623" s="12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8"/>
      <c r="C624" s="8"/>
      <c r="D624" s="8"/>
      <c r="E624" s="6"/>
      <c r="F624" s="6"/>
      <c r="G624" s="6"/>
      <c r="H624" s="6"/>
      <c r="I624" s="6"/>
      <c r="J624" s="105"/>
      <c r="K624" s="11"/>
      <c r="L624" s="6"/>
      <c r="M624" s="6"/>
      <c r="N624" s="12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8"/>
      <c r="C625" s="8"/>
      <c r="D625" s="8"/>
      <c r="E625" s="6"/>
      <c r="F625" s="6"/>
      <c r="G625" s="6"/>
      <c r="H625" s="6"/>
      <c r="I625" s="6"/>
      <c r="J625" s="105"/>
      <c r="K625" s="11"/>
      <c r="L625" s="6"/>
      <c r="M625" s="6"/>
      <c r="N625" s="12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8"/>
      <c r="C626" s="8"/>
      <c r="D626" s="8"/>
      <c r="E626" s="6"/>
      <c r="F626" s="6"/>
      <c r="G626" s="6"/>
      <c r="H626" s="6"/>
      <c r="I626" s="6"/>
      <c r="J626" s="105"/>
      <c r="K626" s="11"/>
      <c r="L626" s="6"/>
      <c r="M626" s="6"/>
      <c r="N626" s="12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8"/>
      <c r="C627" s="8"/>
      <c r="D627" s="8"/>
      <c r="E627" s="6"/>
      <c r="F627" s="6"/>
      <c r="G627" s="6"/>
      <c r="H627" s="6"/>
      <c r="I627" s="6"/>
      <c r="J627" s="105"/>
      <c r="K627" s="11"/>
      <c r="L627" s="6"/>
      <c r="M627" s="6"/>
      <c r="N627" s="12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8"/>
      <c r="C628" s="8"/>
      <c r="D628" s="8"/>
      <c r="E628" s="6"/>
      <c r="F628" s="6"/>
      <c r="G628" s="6"/>
      <c r="H628" s="6"/>
      <c r="I628" s="6"/>
      <c r="J628" s="105"/>
      <c r="K628" s="11"/>
      <c r="L628" s="6"/>
      <c r="M628" s="6"/>
      <c r="N628" s="12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8"/>
      <c r="C629" s="8"/>
      <c r="D629" s="8"/>
      <c r="E629" s="6"/>
      <c r="F629" s="6"/>
      <c r="G629" s="6"/>
      <c r="H629" s="6"/>
      <c r="I629" s="6"/>
      <c r="J629" s="105"/>
      <c r="K629" s="11"/>
      <c r="L629" s="6"/>
      <c r="M629" s="6"/>
      <c r="N629" s="12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8"/>
      <c r="C630" s="8"/>
      <c r="D630" s="8"/>
      <c r="E630" s="6"/>
      <c r="F630" s="6"/>
      <c r="G630" s="6"/>
      <c r="H630" s="6"/>
      <c r="I630" s="6"/>
      <c r="J630" s="105"/>
      <c r="K630" s="11"/>
      <c r="L630" s="6"/>
      <c r="M630" s="6"/>
      <c r="N630" s="12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8"/>
      <c r="C631" s="8"/>
      <c r="D631" s="8"/>
      <c r="E631" s="6"/>
      <c r="F631" s="6"/>
      <c r="G631" s="6"/>
      <c r="H631" s="6"/>
      <c r="I631" s="6"/>
      <c r="J631" s="105"/>
      <c r="K631" s="11"/>
      <c r="L631" s="6"/>
      <c r="M631" s="6"/>
      <c r="N631" s="12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8"/>
      <c r="C632" s="8"/>
      <c r="D632" s="8"/>
      <c r="E632" s="6"/>
      <c r="F632" s="6"/>
      <c r="G632" s="6"/>
      <c r="H632" s="6"/>
      <c r="I632" s="6"/>
      <c r="J632" s="105"/>
      <c r="K632" s="11"/>
      <c r="L632" s="6"/>
      <c r="M632" s="6"/>
      <c r="N632" s="12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8"/>
      <c r="C633" s="8"/>
      <c r="D633" s="8"/>
      <c r="E633" s="6"/>
      <c r="F633" s="6"/>
      <c r="G633" s="6"/>
      <c r="H633" s="6"/>
      <c r="I633" s="6"/>
      <c r="J633" s="105"/>
      <c r="K633" s="11"/>
      <c r="L633" s="6"/>
      <c r="M633" s="6"/>
      <c r="N633" s="12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8"/>
      <c r="C634" s="8"/>
      <c r="D634" s="8"/>
      <c r="E634" s="6"/>
      <c r="F634" s="6"/>
      <c r="G634" s="6"/>
      <c r="H634" s="6"/>
      <c r="I634" s="6"/>
      <c r="J634" s="105"/>
      <c r="K634" s="11"/>
      <c r="L634" s="6"/>
      <c r="M634" s="6"/>
      <c r="N634" s="12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8"/>
      <c r="C635" s="8"/>
      <c r="D635" s="8"/>
      <c r="E635" s="6"/>
      <c r="F635" s="6"/>
      <c r="G635" s="6"/>
      <c r="H635" s="6"/>
      <c r="I635" s="6"/>
      <c r="J635" s="105"/>
      <c r="K635" s="11"/>
      <c r="L635" s="6"/>
      <c r="M635" s="6"/>
      <c r="N635" s="12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8"/>
      <c r="C636" s="8"/>
      <c r="D636" s="8"/>
      <c r="E636" s="6"/>
      <c r="F636" s="6"/>
      <c r="G636" s="6"/>
      <c r="H636" s="6"/>
      <c r="I636" s="6"/>
      <c r="J636" s="105"/>
      <c r="K636" s="11"/>
      <c r="L636" s="6"/>
      <c r="M636" s="6"/>
      <c r="N636" s="12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8"/>
      <c r="C637" s="8"/>
      <c r="D637" s="8"/>
      <c r="E637" s="6"/>
      <c r="F637" s="6"/>
      <c r="G637" s="6"/>
      <c r="H637" s="6"/>
      <c r="I637" s="6"/>
      <c r="J637" s="105"/>
      <c r="K637" s="11"/>
      <c r="L637" s="6"/>
      <c r="M637" s="6"/>
      <c r="N637" s="12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8"/>
      <c r="C638" s="8"/>
      <c r="D638" s="8"/>
      <c r="E638" s="6"/>
      <c r="F638" s="6"/>
      <c r="G638" s="6"/>
      <c r="H638" s="6"/>
      <c r="I638" s="6"/>
      <c r="J638" s="105"/>
      <c r="K638" s="11"/>
      <c r="L638" s="6"/>
      <c r="M638" s="6"/>
      <c r="N638" s="12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8"/>
      <c r="C639" s="8"/>
      <c r="D639" s="8"/>
      <c r="E639" s="6"/>
      <c r="F639" s="6"/>
      <c r="G639" s="6"/>
      <c r="H639" s="6"/>
      <c r="I639" s="6"/>
      <c r="J639" s="105"/>
      <c r="K639" s="11"/>
      <c r="L639" s="6"/>
      <c r="M639" s="6"/>
      <c r="N639" s="12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8"/>
      <c r="C640" s="8"/>
      <c r="D640" s="8"/>
      <c r="E640" s="6"/>
      <c r="F640" s="6"/>
      <c r="G640" s="6"/>
      <c r="H640" s="6"/>
      <c r="I640" s="6"/>
      <c r="J640" s="105"/>
      <c r="K640" s="11"/>
      <c r="L640" s="6"/>
      <c r="M640" s="6"/>
      <c r="N640" s="12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8"/>
      <c r="C641" s="8"/>
      <c r="D641" s="8"/>
      <c r="E641" s="6"/>
      <c r="F641" s="6"/>
      <c r="G641" s="6"/>
      <c r="H641" s="6"/>
      <c r="I641" s="6"/>
      <c r="J641" s="105"/>
      <c r="K641" s="11"/>
      <c r="L641" s="6"/>
      <c r="M641" s="6"/>
      <c r="N641" s="12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8"/>
      <c r="C642" s="8"/>
      <c r="D642" s="8"/>
      <c r="E642" s="6"/>
      <c r="F642" s="6"/>
      <c r="G642" s="6"/>
      <c r="H642" s="6"/>
      <c r="I642" s="6"/>
      <c r="J642" s="105"/>
      <c r="K642" s="11"/>
      <c r="L642" s="6"/>
      <c r="M642" s="6"/>
      <c r="N642" s="12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8"/>
      <c r="C643" s="8"/>
      <c r="D643" s="8"/>
      <c r="E643" s="6"/>
      <c r="F643" s="6"/>
      <c r="G643" s="6"/>
      <c r="H643" s="6"/>
      <c r="I643" s="6"/>
      <c r="J643" s="105"/>
      <c r="K643" s="11"/>
      <c r="L643" s="6"/>
      <c r="M643" s="6"/>
      <c r="N643" s="12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8"/>
      <c r="C644" s="8"/>
      <c r="D644" s="8"/>
      <c r="E644" s="6"/>
      <c r="F644" s="6"/>
      <c r="G644" s="6"/>
      <c r="H644" s="6"/>
      <c r="I644" s="6"/>
      <c r="J644" s="105"/>
      <c r="K644" s="11"/>
      <c r="L644" s="6"/>
      <c r="M644" s="6"/>
      <c r="N644" s="12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8"/>
      <c r="C645" s="8"/>
      <c r="D645" s="8"/>
      <c r="E645" s="6"/>
      <c r="F645" s="6"/>
      <c r="G645" s="6"/>
      <c r="H645" s="6"/>
      <c r="I645" s="6"/>
      <c r="J645" s="105"/>
      <c r="K645" s="11"/>
      <c r="L645" s="6"/>
      <c r="M645" s="6"/>
      <c r="N645" s="12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8"/>
      <c r="C646" s="8"/>
      <c r="D646" s="8"/>
      <c r="E646" s="6"/>
      <c r="F646" s="6"/>
      <c r="G646" s="6"/>
      <c r="H646" s="6"/>
      <c r="I646" s="6"/>
      <c r="J646" s="105"/>
      <c r="K646" s="11"/>
      <c r="L646" s="6"/>
      <c r="M646" s="6"/>
      <c r="N646" s="12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8"/>
      <c r="C647" s="8"/>
      <c r="D647" s="8"/>
      <c r="E647" s="6"/>
      <c r="F647" s="6"/>
      <c r="G647" s="6"/>
      <c r="H647" s="6"/>
      <c r="I647" s="6"/>
      <c r="J647" s="105"/>
      <c r="K647" s="11"/>
      <c r="L647" s="6"/>
      <c r="M647" s="6"/>
      <c r="N647" s="12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8"/>
      <c r="C648" s="8"/>
      <c r="D648" s="8"/>
      <c r="E648" s="6"/>
      <c r="F648" s="6"/>
      <c r="G648" s="6"/>
      <c r="H648" s="6"/>
      <c r="I648" s="6"/>
      <c r="J648" s="105"/>
      <c r="K648" s="11"/>
      <c r="L648" s="6"/>
      <c r="M648" s="6"/>
      <c r="N648" s="12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8"/>
      <c r="C649" s="8"/>
      <c r="D649" s="8"/>
      <c r="E649" s="6"/>
      <c r="F649" s="6"/>
      <c r="G649" s="6"/>
      <c r="H649" s="6"/>
      <c r="I649" s="6"/>
      <c r="J649" s="105"/>
      <c r="K649" s="11"/>
      <c r="L649" s="6"/>
      <c r="M649" s="6"/>
      <c r="N649" s="12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8"/>
      <c r="C650" s="8"/>
      <c r="D650" s="8"/>
      <c r="E650" s="6"/>
      <c r="F650" s="6"/>
      <c r="G650" s="6"/>
      <c r="H650" s="6"/>
      <c r="I650" s="6"/>
      <c r="J650" s="105"/>
      <c r="K650" s="11"/>
      <c r="L650" s="6"/>
      <c r="M650" s="6"/>
      <c r="N650" s="12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8"/>
      <c r="C651" s="8"/>
      <c r="D651" s="8"/>
      <c r="E651" s="6"/>
      <c r="F651" s="6"/>
      <c r="G651" s="6"/>
      <c r="H651" s="6"/>
      <c r="I651" s="6"/>
      <c r="J651" s="105"/>
      <c r="K651" s="11"/>
      <c r="L651" s="6"/>
      <c r="M651" s="6"/>
      <c r="N651" s="12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8"/>
      <c r="C652" s="8"/>
      <c r="D652" s="8"/>
      <c r="E652" s="6"/>
      <c r="F652" s="6"/>
      <c r="G652" s="6"/>
      <c r="H652" s="6"/>
      <c r="I652" s="6"/>
      <c r="J652" s="105"/>
      <c r="K652" s="11"/>
      <c r="L652" s="6"/>
      <c r="M652" s="6"/>
      <c r="N652" s="12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8"/>
      <c r="C653" s="8"/>
      <c r="D653" s="8"/>
      <c r="E653" s="6"/>
      <c r="F653" s="6"/>
      <c r="G653" s="6"/>
      <c r="H653" s="6"/>
      <c r="I653" s="6"/>
      <c r="J653" s="105"/>
      <c r="K653" s="11"/>
      <c r="L653" s="6"/>
      <c r="M653" s="6"/>
      <c r="N653" s="12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8"/>
      <c r="C654" s="8"/>
      <c r="D654" s="8"/>
      <c r="E654" s="6"/>
      <c r="F654" s="6"/>
      <c r="G654" s="6"/>
      <c r="H654" s="6"/>
      <c r="I654" s="6"/>
      <c r="J654" s="105"/>
      <c r="K654" s="11"/>
      <c r="L654" s="6"/>
      <c r="M654" s="6"/>
      <c r="N654" s="12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8"/>
      <c r="C655" s="8"/>
      <c r="D655" s="8"/>
      <c r="E655" s="6"/>
      <c r="F655" s="6"/>
      <c r="G655" s="6"/>
      <c r="H655" s="6"/>
      <c r="I655" s="6"/>
      <c r="J655" s="105"/>
      <c r="K655" s="11"/>
      <c r="L655" s="6"/>
      <c r="M655" s="6"/>
      <c r="N655" s="12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8"/>
      <c r="C656" s="8"/>
      <c r="D656" s="8"/>
      <c r="E656" s="6"/>
      <c r="F656" s="6"/>
      <c r="G656" s="6"/>
      <c r="H656" s="6"/>
      <c r="I656" s="6"/>
      <c r="J656" s="105"/>
      <c r="K656" s="11"/>
      <c r="L656" s="6"/>
      <c r="M656" s="6"/>
      <c r="N656" s="12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8"/>
      <c r="C657" s="8"/>
      <c r="D657" s="8"/>
      <c r="E657" s="6"/>
      <c r="F657" s="6"/>
      <c r="G657" s="6"/>
      <c r="H657" s="6"/>
      <c r="I657" s="6"/>
      <c r="J657" s="105"/>
      <c r="K657" s="11"/>
      <c r="L657" s="6"/>
      <c r="M657" s="6"/>
      <c r="N657" s="12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8"/>
      <c r="C658" s="8"/>
      <c r="D658" s="8"/>
      <c r="E658" s="6"/>
      <c r="F658" s="6"/>
      <c r="G658" s="6"/>
      <c r="H658" s="6"/>
      <c r="I658" s="6"/>
      <c r="J658" s="105"/>
      <c r="K658" s="11"/>
      <c r="L658" s="6"/>
      <c r="M658" s="6"/>
      <c r="N658" s="12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8"/>
      <c r="C659" s="8"/>
      <c r="D659" s="8"/>
      <c r="E659" s="6"/>
      <c r="F659" s="6"/>
      <c r="G659" s="6"/>
      <c r="H659" s="6"/>
      <c r="I659" s="6"/>
      <c r="J659" s="105"/>
      <c r="K659" s="11"/>
      <c r="L659" s="6"/>
      <c r="M659" s="6"/>
      <c r="N659" s="12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8"/>
      <c r="C660" s="8"/>
      <c r="D660" s="8"/>
      <c r="E660" s="6"/>
      <c r="F660" s="6"/>
      <c r="G660" s="6"/>
      <c r="H660" s="6"/>
      <c r="I660" s="6"/>
      <c r="J660" s="105"/>
      <c r="K660" s="11"/>
      <c r="L660" s="6"/>
      <c r="M660" s="6"/>
      <c r="N660" s="12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8"/>
      <c r="C661" s="8"/>
      <c r="D661" s="8"/>
      <c r="E661" s="6"/>
      <c r="F661" s="6"/>
      <c r="G661" s="6"/>
      <c r="H661" s="6"/>
      <c r="I661" s="6"/>
      <c r="J661" s="105"/>
      <c r="K661" s="11"/>
      <c r="L661" s="6"/>
      <c r="M661" s="6"/>
      <c r="N661" s="12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8"/>
      <c r="C662" s="8"/>
      <c r="D662" s="8"/>
      <c r="E662" s="6"/>
      <c r="F662" s="6"/>
      <c r="G662" s="6"/>
      <c r="H662" s="6"/>
      <c r="I662" s="6"/>
      <c r="J662" s="105"/>
      <c r="K662" s="11"/>
      <c r="L662" s="6"/>
      <c r="M662" s="6"/>
      <c r="N662" s="12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8"/>
      <c r="C663" s="8"/>
      <c r="D663" s="8"/>
      <c r="E663" s="6"/>
      <c r="F663" s="6"/>
      <c r="G663" s="6"/>
      <c r="H663" s="6"/>
      <c r="I663" s="6"/>
      <c r="J663" s="105"/>
      <c r="K663" s="11"/>
      <c r="L663" s="6"/>
      <c r="M663" s="6"/>
      <c r="N663" s="12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8"/>
      <c r="C664" s="8"/>
      <c r="D664" s="8"/>
      <c r="E664" s="6"/>
      <c r="F664" s="6"/>
      <c r="G664" s="6"/>
      <c r="H664" s="6"/>
      <c r="I664" s="6"/>
      <c r="J664" s="105"/>
      <c r="K664" s="11"/>
      <c r="L664" s="6"/>
      <c r="M664" s="6"/>
      <c r="N664" s="12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8"/>
      <c r="C665" s="8"/>
      <c r="D665" s="8"/>
      <c r="E665" s="6"/>
      <c r="F665" s="6"/>
      <c r="G665" s="6"/>
      <c r="H665" s="6"/>
      <c r="I665" s="6"/>
      <c r="J665" s="105"/>
      <c r="K665" s="11"/>
      <c r="L665" s="6"/>
      <c r="M665" s="6"/>
      <c r="N665" s="12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8"/>
      <c r="C666" s="8"/>
      <c r="D666" s="8"/>
      <c r="E666" s="6"/>
      <c r="F666" s="6"/>
      <c r="G666" s="6"/>
      <c r="H666" s="6"/>
      <c r="I666" s="6"/>
      <c r="J666" s="105"/>
      <c r="K666" s="11"/>
      <c r="L666" s="6"/>
      <c r="M666" s="6"/>
      <c r="N666" s="12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8"/>
      <c r="C667" s="8"/>
      <c r="D667" s="8"/>
      <c r="E667" s="6"/>
      <c r="F667" s="6"/>
      <c r="G667" s="6"/>
      <c r="H667" s="6"/>
      <c r="I667" s="6"/>
      <c r="J667" s="105"/>
      <c r="K667" s="11"/>
      <c r="L667" s="6"/>
      <c r="M667" s="6"/>
      <c r="N667" s="12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8"/>
      <c r="C668" s="8"/>
      <c r="D668" s="8"/>
      <c r="E668" s="6"/>
      <c r="F668" s="6"/>
      <c r="G668" s="6"/>
      <c r="H668" s="6"/>
      <c r="I668" s="6"/>
      <c r="J668" s="105"/>
      <c r="K668" s="11"/>
      <c r="L668" s="6"/>
      <c r="M668" s="6"/>
      <c r="N668" s="12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8"/>
      <c r="C669" s="8"/>
      <c r="D669" s="8"/>
      <c r="E669" s="6"/>
      <c r="F669" s="6"/>
      <c r="G669" s="6"/>
      <c r="H669" s="6"/>
      <c r="I669" s="6"/>
      <c r="J669" s="105"/>
      <c r="K669" s="11"/>
      <c r="L669" s="6"/>
      <c r="M669" s="6"/>
      <c r="N669" s="12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8"/>
      <c r="C670" s="8"/>
      <c r="D670" s="8"/>
      <c r="E670" s="6"/>
      <c r="F670" s="6"/>
      <c r="G670" s="6"/>
      <c r="H670" s="6"/>
      <c r="I670" s="6"/>
      <c r="J670" s="105"/>
      <c r="K670" s="11"/>
      <c r="L670" s="6"/>
      <c r="M670" s="6"/>
      <c r="N670" s="12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8"/>
      <c r="C671" s="8"/>
      <c r="D671" s="8"/>
      <c r="E671" s="6"/>
      <c r="F671" s="6"/>
      <c r="G671" s="6"/>
      <c r="H671" s="6"/>
      <c r="I671" s="6"/>
      <c r="J671" s="105"/>
      <c r="K671" s="11"/>
      <c r="L671" s="6"/>
      <c r="M671" s="6"/>
      <c r="N671" s="12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8"/>
      <c r="C672" s="8"/>
      <c r="D672" s="8"/>
      <c r="E672" s="6"/>
      <c r="F672" s="6"/>
      <c r="G672" s="6"/>
      <c r="H672" s="6"/>
      <c r="I672" s="6"/>
      <c r="J672" s="105"/>
      <c r="K672" s="11"/>
      <c r="L672" s="6"/>
      <c r="M672" s="6"/>
      <c r="N672" s="12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8"/>
      <c r="C673" s="8"/>
      <c r="D673" s="8"/>
      <c r="E673" s="6"/>
      <c r="F673" s="6"/>
      <c r="G673" s="6"/>
      <c r="H673" s="6"/>
      <c r="I673" s="6"/>
      <c r="J673" s="105"/>
      <c r="K673" s="11"/>
      <c r="L673" s="6"/>
      <c r="M673" s="6"/>
      <c r="N673" s="12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8"/>
      <c r="C674" s="8"/>
      <c r="D674" s="8"/>
      <c r="E674" s="6"/>
      <c r="F674" s="6"/>
      <c r="G674" s="6"/>
      <c r="H674" s="6"/>
      <c r="I674" s="6"/>
      <c r="J674" s="105"/>
      <c r="K674" s="11"/>
      <c r="L674" s="6"/>
      <c r="M674" s="6"/>
      <c r="N674" s="12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8"/>
      <c r="C675" s="8"/>
      <c r="D675" s="8"/>
      <c r="E675" s="6"/>
      <c r="F675" s="6"/>
      <c r="G675" s="6"/>
      <c r="H675" s="6"/>
      <c r="I675" s="6"/>
      <c r="J675" s="105"/>
      <c r="K675" s="11"/>
      <c r="L675" s="6"/>
      <c r="M675" s="6"/>
      <c r="N675" s="12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8"/>
      <c r="C676" s="8"/>
      <c r="D676" s="8"/>
      <c r="E676" s="6"/>
      <c r="F676" s="6"/>
      <c r="G676" s="6"/>
      <c r="H676" s="6"/>
      <c r="I676" s="6"/>
      <c r="J676" s="105"/>
      <c r="K676" s="11"/>
      <c r="L676" s="6"/>
      <c r="M676" s="6"/>
      <c r="N676" s="12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8"/>
      <c r="C677" s="8"/>
      <c r="D677" s="8"/>
      <c r="E677" s="6"/>
      <c r="F677" s="6"/>
      <c r="G677" s="6"/>
      <c r="H677" s="6"/>
      <c r="I677" s="6"/>
      <c r="J677" s="105"/>
      <c r="K677" s="11"/>
      <c r="L677" s="6"/>
      <c r="M677" s="6"/>
      <c r="N677" s="12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8"/>
      <c r="C678" s="8"/>
      <c r="D678" s="8"/>
      <c r="E678" s="6"/>
      <c r="F678" s="6"/>
      <c r="G678" s="6"/>
      <c r="H678" s="6"/>
      <c r="I678" s="6"/>
      <c r="J678" s="105"/>
      <c r="K678" s="11"/>
      <c r="L678" s="6"/>
      <c r="M678" s="6"/>
      <c r="N678" s="12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8"/>
      <c r="C679" s="8"/>
      <c r="D679" s="8"/>
      <c r="E679" s="6"/>
      <c r="F679" s="6"/>
      <c r="G679" s="6"/>
      <c r="H679" s="6"/>
      <c r="I679" s="6"/>
      <c r="J679" s="105"/>
      <c r="K679" s="11"/>
      <c r="L679" s="6"/>
      <c r="M679" s="6"/>
      <c r="N679" s="12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8"/>
      <c r="C680" s="8"/>
      <c r="D680" s="8"/>
      <c r="E680" s="6"/>
      <c r="F680" s="6"/>
      <c r="G680" s="6"/>
      <c r="H680" s="6"/>
      <c r="I680" s="6"/>
      <c r="J680" s="105"/>
      <c r="K680" s="11"/>
      <c r="L680" s="6"/>
      <c r="M680" s="6"/>
      <c r="N680" s="12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8"/>
      <c r="C681" s="8"/>
      <c r="D681" s="8"/>
      <c r="E681" s="6"/>
      <c r="F681" s="6"/>
      <c r="G681" s="6"/>
      <c r="H681" s="6"/>
      <c r="I681" s="6"/>
      <c r="J681" s="105"/>
      <c r="K681" s="11"/>
      <c r="L681" s="6"/>
      <c r="M681" s="6"/>
      <c r="N681" s="12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8"/>
      <c r="C682" s="8"/>
      <c r="D682" s="8"/>
      <c r="E682" s="6"/>
      <c r="F682" s="6"/>
      <c r="G682" s="6"/>
      <c r="H682" s="6"/>
      <c r="I682" s="6"/>
      <c r="J682" s="105"/>
      <c r="K682" s="11"/>
      <c r="L682" s="6"/>
      <c r="M682" s="6"/>
      <c r="N682" s="12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8"/>
      <c r="C683" s="8"/>
      <c r="D683" s="8"/>
      <c r="E683" s="6"/>
      <c r="F683" s="6"/>
      <c r="G683" s="6"/>
      <c r="H683" s="6"/>
      <c r="I683" s="6"/>
      <c r="J683" s="105"/>
      <c r="K683" s="11"/>
      <c r="L683" s="6"/>
      <c r="M683" s="6"/>
      <c r="N683" s="12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8"/>
      <c r="C684" s="8"/>
      <c r="D684" s="8"/>
      <c r="E684" s="6"/>
      <c r="F684" s="6"/>
      <c r="G684" s="6"/>
      <c r="H684" s="6"/>
      <c r="I684" s="6"/>
      <c r="J684" s="105"/>
      <c r="K684" s="11"/>
      <c r="L684" s="6"/>
      <c r="M684" s="6"/>
      <c r="N684" s="12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8"/>
      <c r="C685" s="8"/>
      <c r="D685" s="8"/>
      <c r="E685" s="6"/>
      <c r="F685" s="6"/>
      <c r="G685" s="6"/>
      <c r="H685" s="6"/>
      <c r="I685" s="6"/>
      <c r="J685" s="105"/>
      <c r="K685" s="11"/>
      <c r="L685" s="6"/>
      <c r="M685" s="6"/>
      <c r="N685" s="12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8"/>
      <c r="C686" s="8"/>
      <c r="D686" s="8"/>
      <c r="E686" s="6"/>
      <c r="F686" s="6"/>
      <c r="G686" s="6"/>
      <c r="H686" s="6"/>
      <c r="I686" s="6"/>
      <c r="J686" s="105"/>
      <c r="K686" s="11"/>
      <c r="L686" s="6"/>
      <c r="M686" s="6"/>
      <c r="N686" s="12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8"/>
      <c r="C687" s="8"/>
      <c r="D687" s="8"/>
      <c r="E687" s="6"/>
      <c r="F687" s="6"/>
      <c r="G687" s="6"/>
      <c r="H687" s="6"/>
      <c r="I687" s="6"/>
      <c r="J687" s="105"/>
      <c r="K687" s="11"/>
      <c r="L687" s="6"/>
      <c r="M687" s="6"/>
      <c r="N687" s="12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8"/>
      <c r="C688" s="8"/>
      <c r="D688" s="8"/>
      <c r="E688" s="6"/>
      <c r="F688" s="6"/>
      <c r="G688" s="6"/>
      <c r="H688" s="6"/>
      <c r="I688" s="6"/>
      <c r="J688" s="105"/>
      <c r="K688" s="11"/>
      <c r="L688" s="6"/>
      <c r="M688" s="6"/>
      <c r="N688" s="12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8"/>
      <c r="C689" s="8"/>
      <c r="D689" s="8"/>
      <c r="E689" s="6"/>
      <c r="F689" s="6"/>
      <c r="G689" s="6"/>
      <c r="H689" s="6"/>
      <c r="I689" s="6"/>
      <c r="J689" s="105"/>
      <c r="K689" s="11"/>
      <c r="L689" s="6"/>
      <c r="M689" s="6"/>
      <c r="N689" s="12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8"/>
      <c r="C690" s="8"/>
      <c r="D690" s="8"/>
      <c r="E690" s="6"/>
      <c r="F690" s="6"/>
      <c r="G690" s="6"/>
      <c r="H690" s="6"/>
      <c r="I690" s="6"/>
      <c r="J690" s="105"/>
      <c r="K690" s="11"/>
      <c r="L690" s="6"/>
      <c r="M690" s="6"/>
      <c r="N690" s="12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8"/>
      <c r="C691" s="8"/>
      <c r="D691" s="8"/>
      <c r="E691" s="6"/>
      <c r="F691" s="6"/>
      <c r="G691" s="6"/>
      <c r="H691" s="6"/>
      <c r="I691" s="6"/>
      <c r="J691" s="105"/>
      <c r="K691" s="11"/>
      <c r="L691" s="6"/>
      <c r="M691" s="6"/>
      <c r="N691" s="12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8"/>
      <c r="C692" s="8"/>
      <c r="D692" s="8"/>
      <c r="E692" s="6"/>
      <c r="F692" s="6"/>
      <c r="G692" s="6"/>
      <c r="H692" s="6"/>
      <c r="I692" s="6"/>
      <c r="J692" s="105"/>
      <c r="K692" s="11"/>
      <c r="L692" s="6"/>
      <c r="M692" s="6"/>
      <c r="N692" s="12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8"/>
      <c r="C693" s="8"/>
      <c r="D693" s="8"/>
      <c r="E693" s="6"/>
      <c r="F693" s="6"/>
      <c r="G693" s="6"/>
      <c r="H693" s="6"/>
      <c r="I693" s="6"/>
      <c r="J693" s="105"/>
      <c r="K693" s="11"/>
      <c r="L693" s="6"/>
      <c r="M693" s="6"/>
      <c r="N693" s="12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8"/>
      <c r="C694" s="8"/>
      <c r="D694" s="8"/>
      <c r="E694" s="6"/>
      <c r="F694" s="6"/>
      <c r="G694" s="6"/>
      <c r="H694" s="6"/>
      <c r="I694" s="6"/>
      <c r="J694" s="105"/>
      <c r="K694" s="11"/>
      <c r="L694" s="6"/>
      <c r="M694" s="6"/>
      <c r="N694" s="12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8"/>
      <c r="C695" s="8"/>
      <c r="D695" s="8"/>
      <c r="E695" s="6"/>
      <c r="F695" s="6"/>
      <c r="G695" s="6"/>
      <c r="H695" s="6"/>
      <c r="I695" s="6"/>
      <c r="J695" s="105"/>
      <c r="K695" s="11"/>
      <c r="L695" s="6"/>
      <c r="M695" s="6"/>
      <c r="N695" s="12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8"/>
      <c r="C696" s="8"/>
      <c r="D696" s="8"/>
      <c r="E696" s="6"/>
      <c r="F696" s="6"/>
      <c r="G696" s="6"/>
      <c r="H696" s="6"/>
      <c r="I696" s="6"/>
      <c r="J696" s="105"/>
      <c r="K696" s="11"/>
      <c r="L696" s="6"/>
      <c r="M696" s="6"/>
      <c r="N696" s="12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8"/>
      <c r="C697" s="8"/>
      <c r="D697" s="8"/>
      <c r="E697" s="6"/>
      <c r="F697" s="6"/>
      <c r="G697" s="6"/>
      <c r="H697" s="6"/>
      <c r="I697" s="6"/>
      <c r="J697" s="105"/>
      <c r="K697" s="11"/>
      <c r="L697" s="6"/>
      <c r="M697" s="6"/>
      <c r="N697" s="12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8"/>
      <c r="C698" s="8"/>
      <c r="D698" s="8"/>
      <c r="E698" s="6"/>
      <c r="F698" s="6"/>
      <c r="G698" s="6"/>
      <c r="H698" s="6"/>
      <c r="I698" s="6"/>
      <c r="J698" s="105"/>
      <c r="K698" s="11"/>
      <c r="L698" s="6"/>
      <c r="M698" s="6"/>
      <c r="N698" s="12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8"/>
      <c r="C699" s="8"/>
      <c r="D699" s="8"/>
      <c r="E699" s="6"/>
      <c r="F699" s="6"/>
      <c r="G699" s="6"/>
      <c r="H699" s="6"/>
      <c r="I699" s="6"/>
      <c r="J699" s="105"/>
      <c r="K699" s="11"/>
      <c r="L699" s="6"/>
      <c r="M699" s="6"/>
      <c r="N699" s="12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8"/>
      <c r="C700" s="8"/>
      <c r="D700" s="8"/>
      <c r="E700" s="6"/>
      <c r="F700" s="6"/>
      <c r="G700" s="6"/>
      <c r="H700" s="6"/>
      <c r="I700" s="6"/>
      <c r="J700" s="105"/>
      <c r="K700" s="11"/>
      <c r="L700" s="6"/>
      <c r="M700" s="6"/>
      <c r="N700" s="12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8"/>
      <c r="C701" s="8"/>
      <c r="D701" s="8"/>
      <c r="E701" s="6"/>
      <c r="F701" s="6"/>
      <c r="G701" s="6"/>
      <c r="H701" s="6"/>
      <c r="I701" s="6"/>
      <c r="J701" s="105"/>
      <c r="K701" s="11"/>
      <c r="L701" s="6"/>
      <c r="M701" s="6"/>
      <c r="N701" s="12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8"/>
      <c r="C702" s="8"/>
      <c r="D702" s="8"/>
      <c r="E702" s="6"/>
      <c r="F702" s="6"/>
      <c r="G702" s="6"/>
      <c r="H702" s="6"/>
      <c r="I702" s="6"/>
      <c r="J702" s="105"/>
      <c r="K702" s="11"/>
      <c r="L702" s="6"/>
      <c r="M702" s="6"/>
      <c r="N702" s="12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8"/>
      <c r="C703" s="8"/>
      <c r="D703" s="8"/>
      <c r="E703" s="6"/>
      <c r="F703" s="6"/>
      <c r="G703" s="6"/>
      <c r="H703" s="6"/>
      <c r="I703" s="6"/>
      <c r="J703" s="105"/>
      <c r="K703" s="11"/>
      <c r="L703" s="6"/>
      <c r="M703" s="6"/>
      <c r="N703" s="12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8"/>
      <c r="C704" s="8"/>
      <c r="D704" s="8"/>
      <c r="E704" s="6"/>
      <c r="F704" s="6"/>
      <c r="G704" s="6"/>
      <c r="H704" s="6"/>
      <c r="I704" s="6"/>
      <c r="J704" s="105"/>
      <c r="K704" s="11"/>
      <c r="L704" s="6"/>
      <c r="M704" s="6"/>
      <c r="N704" s="12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8"/>
      <c r="C705" s="8"/>
      <c r="D705" s="8"/>
      <c r="E705" s="6"/>
      <c r="F705" s="6"/>
      <c r="G705" s="6"/>
      <c r="H705" s="6"/>
      <c r="I705" s="6"/>
      <c r="J705" s="105"/>
      <c r="K705" s="11"/>
      <c r="L705" s="6"/>
      <c r="M705" s="6"/>
      <c r="N705" s="12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8"/>
      <c r="C706" s="8"/>
      <c r="D706" s="8"/>
      <c r="E706" s="6"/>
      <c r="F706" s="6"/>
      <c r="G706" s="6"/>
      <c r="H706" s="6"/>
      <c r="I706" s="6"/>
      <c r="J706" s="105"/>
      <c r="K706" s="11"/>
      <c r="L706" s="6"/>
      <c r="M706" s="6"/>
      <c r="N706" s="12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8"/>
      <c r="C707" s="8"/>
      <c r="D707" s="8"/>
      <c r="E707" s="6"/>
      <c r="F707" s="6"/>
      <c r="G707" s="6"/>
      <c r="H707" s="6"/>
      <c r="I707" s="6"/>
      <c r="J707" s="105"/>
      <c r="K707" s="11"/>
      <c r="L707" s="6"/>
      <c r="M707" s="6"/>
      <c r="N707" s="12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8"/>
      <c r="C708" s="8"/>
      <c r="D708" s="8"/>
      <c r="E708" s="6"/>
      <c r="F708" s="6"/>
      <c r="G708" s="6"/>
      <c r="H708" s="6"/>
      <c r="I708" s="6"/>
      <c r="J708" s="105"/>
      <c r="K708" s="11"/>
      <c r="L708" s="6"/>
      <c r="M708" s="6"/>
      <c r="N708" s="12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8"/>
      <c r="C709" s="8"/>
      <c r="D709" s="8"/>
      <c r="E709" s="6"/>
      <c r="F709" s="6"/>
      <c r="G709" s="6"/>
      <c r="H709" s="6"/>
      <c r="I709" s="6"/>
      <c r="J709" s="105"/>
      <c r="K709" s="11"/>
      <c r="L709" s="6"/>
      <c r="M709" s="6"/>
      <c r="N709" s="12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8"/>
      <c r="C710" s="8"/>
      <c r="D710" s="8"/>
      <c r="E710" s="6"/>
      <c r="F710" s="6"/>
      <c r="G710" s="6"/>
      <c r="H710" s="6"/>
      <c r="I710" s="6"/>
      <c r="J710" s="105"/>
      <c r="K710" s="11"/>
      <c r="L710" s="6"/>
      <c r="M710" s="6"/>
      <c r="N710" s="12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8"/>
      <c r="C711" s="8"/>
      <c r="D711" s="8"/>
      <c r="E711" s="6"/>
      <c r="F711" s="6"/>
      <c r="G711" s="6"/>
      <c r="H711" s="6"/>
      <c r="I711" s="6"/>
      <c r="J711" s="105"/>
      <c r="K711" s="11"/>
      <c r="L711" s="6"/>
      <c r="M711" s="6"/>
      <c r="N711" s="12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8"/>
      <c r="C712" s="8"/>
      <c r="D712" s="8"/>
      <c r="E712" s="6"/>
      <c r="F712" s="6"/>
      <c r="G712" s="6"/>
      <c r="H712" s="6"/>
      <c r="I712" s="6"/>
      <c r="J712" s="105"/>
      <c r="K712" s="11"/>
      <c r="L712" s="6"/>
      <c r="M712" s="6"/>
      <c r="N712" s="12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8"/>
      <c r="C713" s="8"/>
      <c r="D713" s="8"/>
      <c r="E713" s="6"/>
      <c r="F713" s="6"/>
      <c r="G713" s="6"/>
      <c r="H713" s="6"/>
      <c r="I713" s="6"/>
      <c r="J713" s="105"/>
      <c r="K713" s="11"/>
      <c r="L713" s="6"/>
      <c r="M713" s="6"/>
      <c r="N713" s="12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8"/>
      <c r="C714" s="8"/>
      <c r="D714" s="8"/>
      <c r="E714" s="6"/>
      <c r="F714" s="6"/>
      <c r="G714" s="6"/>
      <c r="H714" s="6"/>
      <c r="I714" s="6"/>
      <c r="J714" s="105"/>
      <c r="K714" s="11"/>
      <c r="L714" s="6"/>
      <c r="M714" s="6"/>
      <c r="N714" s="12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8"/>
      <c r="C715" s="8"/>
      <c r="D715" s="8"/>
      <c r="E715" s="6"/>
      <c r="F715" s="6"/>
      <c r="G715" s="6"/>
      <c r="H715" s="6"/>
      <c r="I715" s="6"/>
      <c r="J715" s="105"/>
      <c r="K715" s="11"/>
      <c r="L715" s="6"/>
      <c r="M715" s="6"/>
      <c r="N715" s="12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8"/>
      <c r="C716" s="8"/>
      <c r="D716" s="8"/>
      <c r="E716" s="6"/>
      <c r="F716" s="6"/>
      <c r="G716" s="6"/>
      <c r="H716" s="6"/>
      <c r="I716" s="6"/>
      <c r="J716" s="105"/>
      <c r="K716" s="11"/>
      <c r="L716" s="6"/>
      <c r="M716" s="6"/>
      <c r="N716" s="12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8"/>
      <c r="C717" s="8"/>
      <c r="D717" s="8"/>
      <c r="E717" s="6"/>
      <c r="F717" s="6"/>
      <c r="G717" s="6"/>
      <c r="H717" s="6"/>
      <c r="I717" s="6"/>
      <c r="J717" s="105"/>
      <c r="K717" s="11"/>
      <c r="L717" s="6"/>
      <c r="M717" s="6"/>
      <c r="N717" s="12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8"/>
      <c r="C718" s="8"/>
      <c r="D718" s="8"/>
      <c r="E718" s="6"/>
      <c r="F718" s="6"/>
      <c r="G718" s="6"/>
      <c r="H718" s="6"/>
      <c r="I718" s="6"/>
      <c r="J718" s="105"/>
      <c r="K718" s="11"/>
      <c r="L718" s="6"/>
      <c r="M718" s="6"/>
      <c r="N718" s="12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8"/>
      <c r="C719" s="8"/>
      <c r="D719" s="8"/>
      <c r="E719" s="6"/>
      <c r="F719" s="6"/>
      <c r="G719" s="6"/>
      <c r="H719" s="6"/>
      <c r="I719" s="6"/>
      <c r="J719" s="105"/>
      <c r="K719" s="11"/>
      <c r="L719" s="6"/>
      <c r="M719" s="6"/>
      <c r="N719" s="12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8"/>
      <c r="C720" s="8"/>
      <c r="D720" s="8"/>
      <c r="E720" s="6"/>
      <c r="F720" s="6"/>
      <c r="G720" s="6"/>
      <c r="H720" s="6"/>
      <c r="I720" s="6"/>
      <c r="J720" s="105"/>
      <c r="K720" s="11"/>
      <c r="L720" s="6"/>
      <c r="M720" s="6"/>
      <c r="N720" s="12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8"/>
      <c r="C721" s="8"/>
      <c r="D721" s="8"/>
      <c r="E721" s="6"/>
      <c r="F721" s="6"/>
      <c r="G721" s="6"/>
      <c r="H721" s="6"/>
      <c r="I721" s="6"/>
      <c r="J721" s="105"/>
      <c r="K721" s="11"/>
      <c r="L721" s="6"/>
      <c r="M721" s="6"/>
      <c r="N721" s="12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8"/>
      <c r="C722" s="8"/>
      <c r="D722" s="8"/>
      <c r="E722" s="6"/>
      <c r="F722" s="6"/>
      <c r="G722" s="6"/>
      <c r="H722" s="6"/>
      <c r="I722" s="6"/>
      <c r="J722" s="105"/>
      <c r="K722" s="11"/>
      <c r="L722" s="6"/>
      <c r="M722" s="6"/>
      <c r="N722" s="12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8"/>
      <c r="C723" s="8"/>
      <c r="D723" s="8"/>
      <c r="E723" s="6"/>
      <c r="F723" s="6"/>
      <c r="G723" s="6"/>
      <c r="H723" s="6"/>
      <c r="I723" s="6"/>
      <c r="J723" s="105"/>
      <c r="K723" s="11"/>
      <c r="L723" s="6"/>
      <c r="M723" s="6"/>
      <c r="N723" s="12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8"/>
      <c r="C724" s="8"/>
      <c r="D724" s="8"/>
      <c r="E724" s="6"/>
      <c r="F724" s="6"/>
      <c r="G724" s="6"/>
      <c r="H724" s="6"/>
      <c r="I724" s="6"/>
      <c r="J724" s="105"/>
      <c r="K724" s="11"/>
      <c r="L724" s="6"/>
      <c r="M724" s="6"/>
      <c r="N724" s="12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8"/>
      <c r="C725" s="8"/>
      <c r="D725" s="8"/>
      <c r="E725" s="6"/>
      <c r="F725" s="6"/>
      <c r="G725" s="6"/>
      <c r="H725" s="6"/>
      <c r="I725" s="6"/>
      <c r="J725" s="105"/>
      <c r="K725" s="11"/>
      <c r="L725" s="6"/>
      <c r="M725" s="6"/>
      <c r="N725" s="12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8"/>
      <c r="C726" s="8"/>
      <c r="D726" s="8"/>
      <c r="E726" s="6"/>
      <c r="F726" s="6"/>
      <c r="G726" s="6"/>
      <c r="H726" s="6"/>
      <c r="I726" s="6"/>
      <c r="J726" s="105"/>
      <c r="K726" s="11"/>
      <c r="L726" s="6"/>
      <c r="M726" s="6"/>
      <c r="N726" s="12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8"/>
      <c r="C727" s="8"/>
      <c r="D727" s="8"/>
      <c r="E727" s="6"/>
      <c r="F727" s="6"/>
      <c r="G727" s="6"/>
      <c r="H727" s="6"/>
      <c r="I727" s="6"/>
      <c r="J727" s="105"/>
      <c r="K727" s="11"/>
      <c r="L727" s="6"/>
      <c r="M727" s="6"/>
      <c r="N727" s="12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8"/>
      <c r="C728" s="8"/>
      <c r="D728" s="8"/>
      <c r="E728" s="6"/>
      <c r="F728" s="6"/>
      <c r="G728" s="6"/>
      <c r="H728" s="6"/>
      <c r="I728" s="6"/>
      <c r="J728" s="105"/>
      <c r="K728" s="11"/>
      <c r="L728" s="6"/>
      <c r="M728" s="6"/>
      <c r="N728" s="12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8"/>
      <c r="C729" s="8"/>
      <c r="D729" s="8"/>
      <c r="E729" s="6"/>
      <c r="F729" s="6"/>
      <c r="G729" s="6"/>
      <c r="H729" s="6"/>
      <c r="I729" s="6"/>
      <c r="J729" s="105"/>
      <c r="K729" s="11"/>
      <c r="L729" s="6"/>
      <c r="M729" s="6"/>
      <c r="N729" s="12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8"/>
      <c r="C730" s="8"/>
      <c r="D730" s="8"/>
      <c r="E730" s="6"/>
      <c r="F730" s="6"/>
      <c r="G730" s="6"/>
      <c r="H730" s="6"/>
      <c r="I730" s="6"/>
      <c r="J730" s="105"/>
      <c r="K730" s="11"/>
      <c r="L730" s="6"/>
      <c r="M730" s="6"/>
      <c r="N730" s="12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8"/>
      <c r="C731" s="8"/>
      <c r="D731" s="8"/>
      <c r="E731" s="6"/>
      <c r="F731" s="6"/>
      <c r="G731" s="6"/>
      <c r="H731" s="6"/>
      <c r="I731" s="6"/>
      <c r="J731" s="105"/>
      <c r="K731" s="11"/>
      <c r="L731" s="6"/>
      <c r="M731" s="6"/>
      <c r="N731" s="12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8"/>
      <c r="C732" s="8"/>
      <c r="D732" s="8"/>
      <c r="E732" s="6"/>
      <c r="F732" s="6"/>
      <c r="G732" s="6"/>
      <c r="H732" s="6"/>
      <c r="I732" s="6"/>
      <c r="J732" s="105"/>
      <c r="K732" s="11"/>
      <c r="L732" s="6"/>
      <c r="M732" s="6"/>
      <c r="N732" s="12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8"/>
      <c r="C733" s="8"/>
      <c r="D733" s="8"/>
      <c r="E733" s="6"/>
      <c r="F733" s="6"/>
      <c r="G733" s="6"/>
      <c r="H733" s="6"/>
      <c r="I733" s="6"/>
      <c r="J733" s="105"/>
      <c r="K733" s="11"/>
      <c r="L733" s="6"/>
      <c r="M733" s="6"/>
      <c r="N733" s="12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8"/>
      <c r="C734" s="8"/>
      <c r="D734" s="8"/>
      <c r="E734" s="6"/>
      <c r="F734" s="6"/>
      <c r="G734" s="6"/>
      <c r="H734" s="6"/>
      <c r="I734" s="6"/>
      <c r="J734" s="105"/>
      <c r="K734" s="11"/>
      <c r="L734" s="6"/>
      <c r="M734" s="6"/>
      <c r="N734" s="12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8"/>
      <c r="C735" s="8"/>
      <c r="D735" s="8"/>
      <c r="E735" s="6"/>
      <c r="F735" s="6"/>
      <c r="G735" s="6"/>
      <c r="H735" s="6"/>
      <c r="I735" s="6"/>
      <c r="J735" s="105"/>
      <c r="K735" s="11"/>
      <c r="L735" s="6"/>
      <c r="M735" s="6"/>
      <c r="N735" s="12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8"/>
      <c r="C736" s="8"/>
      <c r="D736" s="8"/>
      <c r="E736" s="6"/>
      <c r="F736" s="6"/>
      <c r="G736" s="6"/>
      <c r="H736" s="6"/>
      <c r="I736" s="6"/>
      <c r="J736" s="105"/>
      <c r="K736" s="11"/>
      <c r="L736" s="6"/>
      <c r="M736" s="6"/>
      <c r="N736" s="12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8"/>
      <c r="C737" s="8"/>
      <c r="D737" s="8"/>
      <c r="E737" s="6"/>
      <c r="F737" s="6"/>
      <c r="G737" s="6"/>
      <c r="H737" s="6"/>
      <c r="I737" s="6"/>
      <c r="J737" s="105"/>
      <c r="K737" s="11"/>
      <c r="L737" s="6"/>
      <c r="M737" s="6"/>
      <c r="N737" s="12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8"/>
      <c r="C738" s="8"/>
      <c r="D738" s="8"/>
      <c r="E738" s="6"/>
      <c r="F738" s="6"/>
      <c r="G738" s="6"/>
      <c r="H738" s="6"/>
      <c r="I738" s="6"/>
      <c r="J738" s="105"/>
      <c r="K738" s="11"/>
      <c r="L738" s="6"/>
      <c r="M738" s="6"/>
      <c r="N738" s="12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8"/>
      <c r="C739" s="8"/>
      <c r="D739" s="8"/>
      <c r="E739" s="6"/>
      <c r="F739" s="6"/>
      <c r="G739" s="6"/>
      <c r="H739" s="6"/>
      <c r="I739" s="6"/>
      <c r="J739" s="105"/>
      <c r="K739" s="11"/>
      <c r="L739" s="6"/>
      <c r="M739" s="6"/>
      <c r="N739" s="12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8"/>
      <c r="C740" s="8"/>
      <c r="D740" s="8"/>
      <c r="E740" s="6"/>
      <c r="F740" s="6"/>
      <c r="G740" s="6"/>
      <c r="H740" s="6"/>
      <c r="I740" s="6"/>
      <c r="J740" s="105"/>
      <c r="K740" s="11"/>
      <c r="L740" s="6"/>
      <c r="M740" s="6"/>
      <c r="N740" s="12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8"/>
      <c r="C741" s="8"/>
      <c r="D741" s="8"/>
      <c r="E741" s="6"/>
      <c r="F741" s="6"/>
      <c r="G741" s="6"/>
      <c r="H741" s="6"/>
      <c r="I741" s="6"/>
      <c r="J741" s="105"/>
      <c r="K741" s="11"/>
      <c r="L741" s="6"/>
      <c r="M741" s="6"/>
      <c r="N741" s="12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8"/>
      <c r="C742" s="8"/>
      <c r="D742" s="8"/>
      <c r="E742" s="6"/>
      <c r="F742" s="6"/>
      <c r="G742" s="6"/>
      <c r="H742" s="6"/>
      <c r="I742" s="6"/>
      <c r="J742" s="105"/>
      <c r="K742" s="11"/>
      <c r="L742" s="6"/>
      <c r="M742" s="6"/>
      <c r="N742" s="12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8"/>
      <c r="C743" s="8"/>
      <c r="D743" s="8"/>
      <c r="E743" s="6"/>
      <c r="F743" s="6"/>
      <c r="G743" s="6"/>
      <c r="H743" s="6"/>
      <c r="I743" s="6"/>
      <c r="J743" s="105"/>
      <c r="K743" s="11"/>
      <c r="L743" s="6"/>
      <c r="M743" s="6"/>
      <c r="N743" s="12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8"/>
      <c r="C744" s="8"/>
      <c r="D744" s="8"/>
      <c r="E744" s="6"/>
      <c r="F744" s="6"/>
      <c r="G744" s="6"/>
      <c r="H744" s="6"/>
      <c r="I744" s="6"/>
      <c r="J744" s="105"/>
      <c r="K744" s="11"/>
      <c r="L744" s="6"/>
      <c r="M744" s="6"/>
      <c r="N744" s="12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8"/>
      <c r="C745" s="8"/>
      <c r="D745" s="8"/>
      <c r="E745" s="6"/>
      <c r="F745" s="6"/>
      <c r="G745" s="6"/>
      <c r="H745" s="6"/>
      <c r="I745" s="6"/>
      <c r="J745" s="105"/>
      <c r="K745" s="11"/>
      <c r="L745" s="6"/>
      <c r="M745" s="6"/>
      <c r="N745" s="12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8"/>
      <c r="C746" s="8"/>
      <c r="D746" s="8"/>
      <c r="E746" s="6"/>
      <c r="F746" s="6"/>
      <c r="G746" s="6"/>
      <c r="H746" s="6"/>
      <c r="I746" s="6"/>
      <c r="J746" s="105"/>
      <c r="K746" s="11"/>
      <c r="L746" s="6"/>
      <c r="M746" s="6"/>
      <c r="N746" s="12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8"/>
      <c r="C747" s="8"/>
      <c r="D747" s="8"/>
      <c r="E747" s="6"/>
      <c r="F747" s="6"/>
      <c r="G747" s="6"/>
      <c r="H747" s="6"/>
      <c r="I747" s="6"/>
      <c r="J747" s="105"/>
      <c r="K747" s="11"/>
      <c r="L747" s="6"/>
      <c r="M747" s="6"/>
      <c r="N747" s="12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8"/>
      <c r="C748" s="8"/>
      <c r="D748" s="8"/>
      <c r="E748" s="6"/>
      <c r="F748" s="6"/>
      <c r="G748" s="6"/>
      <c r="H748" s="6"/>
      <c r="I748" s="6"/>
      <c r="J748" s="105"/>
      <c r="K748" s="11"/>
      <c r="L748" s="6"/>
      <c r="M748" s="6"/>
      <c r="N748" s="12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8"/>
      <c r="C749" s="8"/>
      <c r="D749" s="8"/>
      <c r="E749" s="6"/>
      <c r="F749" s="6"/>
      <c r="G749" s="6"/>
      <c r="H749" s="6"/>
      <c r="I749" s="6"/>
      <c r="J749" s="105"/>
      <c r="K749" s="11"/>
      <c r="L749" s="6"/>
      <c r="M749" s="6"/>
      <c r="N749" s="12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8"/>
      <c r="C750" s="8"/>
      <c r="D750" s="8"/>
      <c r="E750" s="6"/>
      <c r="F750" s="6"/>
      <c r="G750" s="6"/>
      <c r="H750" s="6"/>
      <c r="I750" s="6"/>
      <c r="J750" s="105"/>
      <c r="K750" s="11"/>
      <c r="L750" s="6"/>
      <c r="M750" s="6"/>
      <c r="N750" s="12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8"/>
      <c r="C751" s="8"/>
      <c r="D751" s="8"/>
      <c r="E751" s="6"/>
      <c r="F751" s="6"/>
      <c r="G751" s="6"/>
      <c r="H751" s="6"/>
      <c r="I751" s="6"/>
      <c r="J751" s="105"/>
      <c r="K751" s="11"/>
      <c r="L751" s="6"/>
      <c r="M751" s="6"/>
      <c r="N751" s="12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8"/>
      <c r="C752" s="8"/>
      <c r="D752" s="8"/>
      <c r="E752" s="6"/>
      <c r="F752" s="6"/>
      <c r="G752" s="6"/>
      <c r="H752" s="6"/>
      <c r="I752" s="6"/>
      <c r="J752" s="105"/>
      <c r="K752" s="11"/>
      <c r="L752" s="6"/>
      <c r="M752" s="6"/>
      <c r="N752" s="12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8"/>
      <c r="C753" s="8"/>
      <c r="D753" s="8"/>
      <c r="E753" s="6"/>
      <c r="F753" s="6"/>
      <c r="G753" s="6"/>
      <c r="H753" s="6"/>
      <c r="I753" s="6"/>
      <c r="J753" s="105"/>
      <c r="K753" s="11"/>
      <c r="L753" s="6"/>
      <c r="M753" s="6"/>
      <c r="N753" s="12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8"/>
      <c r="C754" s="8"/>
      <c r="D754" s="8"/>
      <c r="E754" s="6"/>
      <c r="F754" s="6"/>
      <c r="G754" s="6"/>
      <c r="H754" s="6"/>
      <c r="I754" s="6"/>
      <c r="J754" s="105"/>
      <c r="K754" s="11"/>
      <c r="L754" s="6"/>
      <c r="M754" s="6"/>
      <c r="N754" s="12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8"/>
      <c r="C755" s="8"/>
      <c r="D755" s="8"/>
      <c r="E755" s="6"/>
      <c r="F755" s="6"/>
      <c r="G755" s="6"/>
      <c r="H755" s="6"/>
      <c r="I755" s="6"/>
      <c r="J755" s="105"/>
      <c r="K755" s="11"/>
      <c r="L755" s="6"/>
      <c r="M755" s="6"/>
      <c r="N755" s="12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8"/>
      <c r="C756" s="8"/>
      <c r="D756" s="8"/>
      <c r="E756" s="6"/>
      <c r="F756" s="6"/>
      <c r="G756" s="6"/>
      <c r="H756" s="6"/>
      <c r="I756" s="6"/>
      <c r="J756" s="105"/>
      <c r="K756" s="11"/>
      <c r="L756" s="6"/>
      <c r="M756" s="6"/>
      <c r="N756" s="12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8"/>
      <c r="C757" s="8"/>
      <c r="D757" s="8"/>
      <c r="E757" s="6"/>
      <c r="F757" s="6"/>
      <c r="G757" s="6"/>
      <c r="H757" s="6"/>
      <c r="I757" s="6"/>
      <c r="J757" s="105"/>
      <c r="K757" s="11"/>
      <c r="L757" s="6"/>
      <c r="M757" s="6"/>
      <c r="N757" s="12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8"/>
      <c r="C758" s="8"/>
      <c r="D758" s="8"/>
      <c r="E758" s="6"/>
      <c r="F758" s="6"/>
      <c r="G758" s="6"/>
      <c r="H758" s="6"/>
      <c r="I758" s="6"/>
      <c r="J758" s="105"/>
      <c r="K758" s="11"/>
      <c r="L758" s="6"/>
      <c r="M758" s="6"/>
      <c r="N758" s="12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8"/>
      <c r="C759" s="8"/>
      <c r="D759" s="8"/>
      <c r="E759" s="6"/>
      <c r="F759" s="6"/>
      <c r="G759" s="6"/>
      <c r="H759" s="6"/>
      <c r="I759" s="6"/>
      <c r="J759" s="105"/>
      <c r="K759" s="11"/>
      <c r="L759" s="6"/>
      <c r="M759" s="6"/>
      <c r="N759" s="12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8"/>
      <c r="C760" s="8"/>
      <c r="D760" s="8"/>
      <c r="E760" s="6"/>
      <c r="F760" s="6"/>
      <c r="G760" s="6"/>
      <c r="H760" s="6"/>
      <c r="I760" s="6"/>
      <c r="J760" s="105"/>
      <c r="K760" s="11"/>
      <c r="L760" s="6"/>
      <c r="M760" s="6"/>
      <c r="N760" s="12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8"/>
      <c r="C761" s="8"/>
      <c r="D761" s="8"/>
      <c r="E761" s="6"/>
      <c r="F761" s="6"/>
      <c r="G761" s="6"/>
      <c r="H761" s="6"/>
      <c r="I761" s="6"/>
      <c r="J761" s="105"/>
      <c r="K761" s="11"/>
      <c r="L761" s="6"/>
      <c r="M761" s="6"/>
      <c r="N761" s="12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8"/>
      <c r="C762" s="8"/>
      <c r="D762" s="8"/>
      <c r="E762" s="6"/>
      <c r="F762" s="6"/>
      <c r="G762" s="6"/>
      <c r="H762" s="6"/>
      <c r="I762" s="6"/>
      <c r="J762" s="105"/>
      <c r="K762" s="11"/>
      <c r="L762" s="6"/>
      <c r="M762" s="6"/>
      <c r="N762" s="12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8"/>
      <c r="C763" s="8"/>
      <c r="D763" s="8"/>
      <c r="E763" s="6"/>
      <c r="F763" s="6"/>
      <c r="G763" s="6"/>
      <c r="H763" s="6"/>
      <c r="I763" s="6"/>
      <c r="J763" s="105"/>
      <c r="K763" s="11"/>
      <c r="L763" s="6"/>
      <c r="M763" s="6"/>
      <c r="N763" s="12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8"/>
      <c r="C764" s="8"/>
      <c r="D764" s="8"/>
      <c r="E764" s="6"/>
      <c r="F764" s="6"/>
      <c r="G764" s="6"/>
      <c r="H764" s="6"/>
      <c r="I764" s="6"/>
      <c r="J764" s="105"/>
      <c r="K764" s="11"/>
      <c r="L764" s="6"/>
      <c r="M764" s="6"/>
      <c r="N764" s="12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8"/>
      <c r="C765" s="8"/>
      <c r="D765" s="8"/>
      <c r="E765" s="6"/>
      <c r="F765" s="6"/>
      <c r="G765" s="6"/>
      <c r="H765" s="6"/>
      <c r="I765" s="6"/>
      <c r="J765" s="105"/>
      <c r="K765" s="11"/>
      <c r="L765" s="6"/>
      <c r="M765" s="6"/>
      <c r="N765" s="12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8"/>
      <c r="C766" s="8"/>
      <c r="D766" s="8"/>
      <c r="E766" s="6"/>
      <c r="F766" s="6"/>
      <c r="G766" s="6"/>
      <c r="H766" s="6"/>
      <c r="I766" s="6"/>
      <c r="J766" s="105"/>
      <c r="K766" s="11"/>
      <c r="L766" s="6"/>
      <c r="M766" s="6"/>
      <c r="N766" s="12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8"/>
      <c r="C767" s="8"/>
      <c r="D767" s="8"/>
      <c r="E767" s="6"/>
      <c r="F767" s="6"/>
      <c r="G767" s="6"/>
      <c r="H767" s="6"/>
      <c r="I767" s="6"/>
      <c r="J767" s="105"/>
      <c r="K767" s="11"/>
      <c r="L767" s="6"/>
      <c r="M767" s="6"/>
      <c r="N767" s="12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8"/>
      <c r="C768" s="8"/>
      <c r="D768" s="8"/>
      <c r="E768" s="6"/>
      <c r="F768" s="6"/>
      <c r="G768" s="6"/>
      <c r="H768" s="6"/>
      <c r="I768" s="6"/>
      <c r="J768" s="105"/>
      <c r="K768" s="11"/>
      <c r="L768" s="6"/>
      <c r="M768" s="6"/>
      <c r="N768" s="12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8"/>
      <c r="C769" s="8"/>
      <c r="D769" s="8"/>
      <c r="E769" s="6"/>
      <c r="F769" s="6"/>
      <c r="G769" s="6"/>
      <c r="H769" s="6"/>
      <c r="I769" s="6"/>
      <c r="J769" s="105"/>
      <c r="K769" s="11"/>
      <c r="L769" s="6"/>
      <c r="M769" s="6"/>
      <c r="N769" s="12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8"/>
      <c r="C770" s="8"/>
      <c r="D770" s="8"/>
      <c r="E770" s="6"/>
      <c r="F770" s="6"/>
      <c r="G770" s="6"/>
      <c r="H770" s="6"/>
      <c r="I770" s="6"/>
      <c r="J770" s="105"/>
      <c r="K770" s="11"/>
      <c r="L770" s="6"/>
      <c r="M770" s="6"/>
      <c r="N770" s="12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8"/>
      <c r="C771" s="8"/>
      <c r="D771" s="8"/>
      <c r="E771" s="6"/>
      <c r="F771" s="6"/>
      <c r="G771" s="6"/>
      <c r="H771" s="6"/>
      <c r="I771" s="6"/>
      <c r="J771" s="105"/>
      <c r="K771" s="11"/>
      <c r="L771" s="6"/>
      <c r="M771" s="6"/>
      <c r="N771" s="12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8"/>
      <c r="C772" s="8"/>
      <c r="D772" s="8"/>
      <c r="E772" s="6"/>
      <c r="F772" s="6"/>
      <c r="G772" s="6"/>
      <c r="H772" s="6"/>
      <c r="I772" s="6"/>
      <c r="J772" s="105"/>
      <c r="K772" s="11"/>
      <c r="L772" s="6"/>
      <c r="M772" s="6"/>
      <c r="N772" s="12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8"/>
      <c r="C773" s="8"/>
      <c r="D773" s="8"/>
      <c r="E773" s="6"/>
      <c r="F773" s="6"/>
      <c r="G773" s="6"/>
      <c r="H773" s="6"/>
      <c r="I773" s="6"/>
      <c r="J773" s="105"/>
      <c r="K773" s="11"/>
      <c r="L773" s="6"/>
      <c r="M773" s="6"/>
      <c r="N773" s="12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8"/>
      <c r="C774" s="8"/>
      <c r="D774" s="8"/>
      <c r="E774" s="6"/>
      <c r="F774" s="6"/>
      <c r="G774" s="6"/>
      <c r="H774" s="6"/>
      <c r="I774" s="6"/>
      <c r="J774" s="105"/>
      <c r="K774" s="11"/>
      <c r="L774" s="6"/>
      <c r="M774" s="6"/>
      <c r="N774" s="12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8"/>
      <c r="C775" s="8"/>
      <c r="D775" s="8"/>
      <c r="E775" s="6"/>
      <c r="F775" s="6"/>
      <c r="G775" s="6"/>
      <c r="H775" s="6"/>
      <c r="I775" s="6"/>
      <c r="J775" s="105"/>
      <c r="K775" s="11"/>
      <c r="L775" s="6"/>
      <c r="M775" s="6"/>
      <c r="N775" s="12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8"/>
      <c r="C776" s="8"/>
      <c r="D776" s="8"/>
      <c r="E776" s="6"/>
      <c r="F776" s="6"/>
      <c r="G776" s="6"/>
      <c r="H776" s="6"/>
      <c r="I776" s="6"/>
      <c r="J776" s="105"/>
      <c r="K776" s="11"/>
      <c r="L776" s="6"/>
      <c r="M776" s="6"/>
      <c r="N776" s="12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8"/>
      <c r="C777" s="8"/>
      <c r="D777" s="8"/>
      <c r="E777" s="6"/>
      <c r="F777" s="6"/>
      <c r="G777" s="6"/>
      <c r="H777" s="6"/>
      <c r="I777" s="6"/>
      <c r="J777" s="105"/>
      <c r="K777" s="11"/>
      <c r="L777" s="6"/>
      <c r="M777" s="6"/>
      <c r="N777" s="12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8"/>
      <c r="C778" s="8"/>
      <c r="D778" s="8"/>
      <c r="E778" s="6"/>
      <c r="F778" s="6"/>
      <c r="G778" s="6"/>
      <c r="H778" s="6"/>
      <c r="I778" s="6"/>
      <c r="J778" s="105"/>
      <c r="K778" s="11"/>
      <c r="L778" s="6"/>
      <c r="M778" s="6"/>
      <c r="N778" s="12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8"/>
      <c r="C779" s="8"/>
      <c r="D779" s="8"/>
      <c r="E779" s="6"/>
      <c r="F779" s="6"/>
      <c r="G779" s="6"/>
      <c r="H779" s="6"/>
      <c r="I779" s="6"/>
      <c r="J779" s="105"/>
      <c r="K779" s="11"/>
      <c r="L779" s="6"/>
      <c r="M779" s="6"/>
      <c r="N779" s="12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8"/>
      <c r="C780" s="8"/>
      <c r="D780" s="8"/>
      <c r="E780" s="6"/>
      <c r="F780" s="6"/>
      <c r="G780" s="6"/>
      <c r="H780" s="6"/>
      <c r="I780" s="6"/>
      <c r="J780" s="105"/>
      <c r="K780" s="11"/>
      <c r="L780" s="6"/>
      <c r="M780" s="6"/>
      <c r="N780" s="12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8"/>
      <c r="C781" s="8"/>
      <c r="D781" s="8"/>
      <c r="E781" s="6"/>
      <c r="F781" s="6"/>
      <c r="G781" s="6"/>
      <c r="H781" s="6"/>
      <c r="I781" s="6"/>
      <c r="J781" s="105"/>
      <c r="K781" s="11"/>
      <c r="L781" s="6"/>
      <c r="M781" s="6"/>
      <c r="N781" s="12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8"/>
      <c r="C782" s="8"/>
      <c r="D782" s="8"/>
      <c r="E782" s="6"/>
      <c r="F782" s="6"/>
      <c r="G782" s="6"/>
      <c r="H782" s="6"/>
      <c r="I782" s="6"/>
      <c r="J782" s="105"/>
      <c r="K782" s="11"/>
      <c r="L782" s="6"/>
      <c r="M782" s="6"/>
      <c r="N782" s="12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8"/>
      <c r="C783" s="8"/>
      <c r="D783" s="8"/>
      <c r="E783" s="6"/>
      <c r="F783" s="6"/>
      <c r="G783" s="6"/>
      <c r="H783" s="6"/>
      <c r="I783" s="6"/>
      <c r="J783" s="105"/>
      <c r="K783" s="11"/>
      <c r="L783" s="6"/>
      <c r="M783" s="6"/>
      <c r="N783" s="12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8"/>
      <c r="C784" s="8"/>
      <c r="D784" s="8"/>
      <c r="E784" s="6"/>
      <c r="F784" s="6"/>
      <c r="G784" s="6"/>
      <c r="H784" s="6"/>
      <c r="I784" s="6"/>
      <c r="J784" s="105"/>
      <c r="K784" s="11"/>
      <c r="L784" s="6"/>
      <c r="M784" s="6"/>
      <c r="N784" s="12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8"/>
      <c r="C785" s="8"/>
      <c r="D785" s="8"/>
      <c r="E785" s="6"/>
      <c r="F785" s="6"/>
      <c r="G785" s="6"/>
      <c r="H785" s="6"/>
      <c r="I785" s="6"/>
      <c r="J785" s="105"/>
      <c r="K785" s="11"/>
      <c r="L785" s="6"/>
      <c r="M785" s="6"/>
      <c r="N785" s="12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8"/>
      <c r="C786" s="8"/>
      <c r="D786" s="8"/>
      <c r="E786" s="6"/>
      <c r="F786" s="6"/>
      <c r="G786" s="6"/>
      <c r="H786" s="6"/>
      <c r="I786" s="6"/>
      <c r="J786" s="105"/>
      <c r="K786" s="11"/>
      <c r="L786" s="6"/>
      <c r="M786" s="6"/>
      <c r="N786" s="12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8"/>
      <c r="C787" s="8"/>
      <c r="D787" s="8"/>
      <c r="E787" s="6"/>
      <c r="F787" s="6"/>
      <c r="G787" s="6"/>
      <c r="H787" s="6"/>
      <c r="I787" s="6"/>
      <c r="J787" s="105"/>
      <c r="K787" s="11"/>
      <c r="L787" s="6"/>
      <c r="M787" s="6"/>
      <c r="N787" s="12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8"/>
      <c r="C788" s="8"/>
      <c r="D788" s="8"/>
      <c r="E788" s="6"/>
      <c r="F788" s="6"/>
      <c r="G788" s="6"/>
      <c r="H788" s="6"/>
      <c r="I788" s="6"/>
      <c r="J788" s="105"/>
      <c r="K788" s="11"/>
      <c r="L788" s="6"/>
      <c r="M788" s="6"/>
      <c r="N788" s="12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8"/>
      <c r="C789" s="8"/>
      <c r="D789" s="8"/>
      <c r="E789" s="6"/>
      <c r="F789" s="6"/>
      <c r="G789" s="6"/>
      <c r="H789" s="6"/>
      <c r="I789" s="6"/>
      <c r="J789" s="105"/>
      <c r="K789" s="11"/>
      <c r="L789" s="6"/>
      <c r="M789" s="6"/>
      <c r="N789" s="12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8"/>
      <c r="C790" s="8"/>
      <c r="D790" s="8"/>
      <c r="E790" s="6"/>
      <c r="F790" s="6"/>
      <c r="G790" s="6"/>
      <c r="H790" s="6"/>
      <c r="I790" s="6"/>
      <c r="J790" s="105"/>
      <c r="K790" s="11"/>
      <c r="L790" s="6"/>
      <c r="M790" s="6"/>
      <c r="N790" s="12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8"/>
      <c r="C791" s="8"/>
      <c r="D791" s="8"/>
      <c r="E791" s="6"/>
      <c r="F791" s="6"/>
      <c r="G791" s="6"/>
      <c r="H791" s="6"/>
      <c r="I791" s="6"/>
      <c r="J791" s="105"/>
      <c r="K791" s="11"/>
      <c r="L791" s="6"/>
      <c r="M791" s="6"/>
      <c r="N791" s="12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8"/>
      <c r="C792" s="8"/>
      <c r="D792" s="8"/>
      <c r="E792" s="6"/>
      <c r="F792" s="6"/>
      <c r="G792" s="6"/>
      <c r="H792" s="6"/>
      <c r="I792" s="6"/>
      <c r="J792" s="105"/>
      <c r="K792" s="11"/>
      <c r="L792" s="6"/>
      <c r="M792" s="6"/>
      <c r="N792" s="12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8"/>
      <c r="C793" s="8"/>
      <c r="D793" s="8"/>
      <c r="E793" s="6"/>
      <c r="F793" s="6"/>
      <c r="G793" s="6"/>
      <c r="H793" s="6"/>
      <c r="I793" s="6"/>
      <c r="J793" s="105"/>
      <c r="K793" s="11"/>
      <c r="L793" s="6"/>
      <c r="M793" s="6"/>
      <c r="N793" s="12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8"/>
      <c r="C794" s="8"/>
      <c r="D794" s="8"/>
      <c r="E794" s="6"/>
      <c r="F794" s="6"/>
      <c r="G794" s="6"/>
      <c r="H794" s="6"/>
      <c r="I794" s="6"/>
      <c r="J794" s="105"/>
      <c r="K794" s="11"/>
      <c r="L794" s="6"/>
      <c r="M794" s="6"/>
      <c r="N794" s="12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8"/>
      <c r="C795" s="8"/>
      <c r="D795" s="8"/>
      <c r="E795" s="6"/>
      <c r="F795" s="6"/>
      <c r="G795" s="6"/>
      <c r="H795" s="6"/>
      <c r="I795" s="6"/>
      <c r="J795" s="105"/>
      <c r="K795" s="11"/>
      <c r="L795" s="6"/>
      <c r="M795" s="6"/>
      <c r="N795" s="12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8"/>
      <c r="C796" s="8"/>
      <c r="D796" s="8"/>
      <c r="E796" s="6"/>
      <c r="F796" s="6"/>
      <c r="G796" s="6"/>
      <c r="H796" s="6"/>
      <c r="I796" s="6"/>
      <c r="J796" s="105"/>
      <c r="K796" s="11"/>
      <c r="L796" s="6"/>
      <c r="M796" s="6"/>
      <c r="N796" s="12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8"/>
      <c r="C797" s="8"/>
      <c r="D797" s="8"/>
      <c r="E797" s="6"/>
      <c r="F797" s="6"/>
      <c r="G797" s="6"/>
      <c r="H797" s="6"/>
      <c r="I797" s="6"/>
      <c r="J797" s="105"/>
      <c r="K797" s="11"/>
      <c r="L797" s="6"/>
      <c r="M797" s="6"/>
      <c r="N797" s="12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8"/>
      <c r="C798" s="8"/>
      <c r="D798" s="8"/>
      <c r="E798" s="6"/>
      <c r="F798" s="6"/>
      <c r="G798" s="6"/>
      <c r="H798" s="6"/>
      <c r="I798" s="6"/>
      <c r="J798" s="105"/>
      <c r="K798" s="11"/>
      <c r="L798" s="6"/>
      <c r="M798" s="6"/>
      <c r="N798" s="12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8"/>
      <c r="C799" s="8"/>
      <c r="D799" s="8"/>
      <c r="E799" s="6"/>
      <c r="F799" s="6"/>
      <c r="G799" s="6"/>
      <c r="H799" s="6"/>
      <c r="I799" s="6"/>
      <c r="J799" s="105"/>
      <c r="K799" s="11"/>
      <c r="L799" s="6"/>
      <c r="M799" s="6"/>
      <c r="N799" s="12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8"/>
      <c r="C800" s="8"/>
      <c r="D800" s="8"/>
      <c r="E800" s="6"/>
      <c r="F800" s="6"/>
      <c r="G800" s="6"/>
      <c r="H800" s="6"/>
      <c r="I800" s="6"/>
      <c r="J800" s="105"/>
      <c r="K800" s="11"/>
      <c r="L800" s="6"/>
      <c r="M800" s="6"/>
      <c r="N800" s="12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8"/>
      <c r="C801" s="8"/>
      <c r="D801" s="8"/>
      <c r="E801" s="6"/>
      <c r="F801" s="6"/>
      <c r="G801" s="6"/>
      <c r="H801" s="6"/>
      <c r="I801" s="6"/>
      <c r="J801" s="105"/>
      <c r="K801" s="11"/>
      <c r="L801" s="6"/>
      <c r="M801" s="6"/>
      <c r="N801" s="12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8"/>
      <c r="C802" s="8"/>
      <c r="D802" s="8"/>
      <c r="E802" s="6"/>
      <c r="F802" s="6"/>
      <c r="G802" s="6"/>
      <c r="H802" s="6"/>
      <c r="I802" s="6"/>
      <c r="J802" s="105"/>
      <c r="K802" s="11"/>
      <c r="L802" s="6"/>
      <c r="M802" s="6"/>
      <c r="N802" s="12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8"/>
      <c r="C803" s="8"/>
      <c r="D803" s="8"/>
      <c r="E803" s="6"/>
      <c r="F803" s="6"/>
      <c r="G803" s="6"/>
      <c r="H803" s="6"/>
      <c r="I803" s="6"/>
      <c r="J803" s="105"/>
      <c r="K803" s="11"/>
      <c r="L803" s="6"/>
      <c r="M803" s="6"/>
      <c r="N803" s="12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8"/>
      <c r="C804" s="8"/>
      <c r="D804" s="8"/>
      <c r="E804" s="6"/>
      <c r="F804" s="6"/>
      <c r="G804" s="6"/>
      <c r="H804" s="6"/>
      <c r="I804" s="6"/>
      <c r="J804" s="105"/>
      <c r="K804" s="11"/>
      <c r="L804" s="6"/>
      <c r="M804" s="6"/>
      <c r="N804" s="12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8"/>
      <c r="C805" s="8"/>
      <c r="D805" s="8"/>
      <c r="E805" s="6"/>
      <c r="F805" s="6"/>
      <c r="G805" s="6"/>
      <c r="H805" s="6"/>
      <c r="I805" s="6"/>
      <c r="J805" s="105"/>
      <c r="K805" s="11"/>
      <c r="L805" s="6"/>
      <c r="M805" s="6"/>
      <c r="N805" s="12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8"/>
      <c r="C806" s="8"/>
      <c r="D806" s="8"/>
      <c r="E806" s="6"/>
      <c r="F806" s="6"/>
      <c r="G806" s="6"/>
      <c r="H806" s="6"/>
      <c r="I806" s="6"/>
      <c r="J806" s="105"/>
      <c r="K806" s="11"/>
      <c r="L806" s="6"/>
      <c r="M806" s="6"/>
      <c r="N806" s="12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8"/>
      <c r="C807" s="8"/>
      <c r="D807" s="8"/>
      <c r="E807" s="6"/>
      <c r="F807" s="6"/>
      <c r="G807" s="6"/>
      <c r="H807" s="6"/>
      <c r="I807" s="6"/>
      <c r="J807" s="105"/>
      <c r="K807" s="11"/>
      <c r="L807" s="6"/>
      <c r="M807" s="6"/>
      <c r="N807" s="12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8"/>
      <c r="C808" s="8"/>
      <c r="D808" s="8"/>
      <c r="E808" s="6"/>
      <c r="F808" s="6"/>
      <c r="G808" s="6"/>
      <c r="H808" s="6"/>
      <c r="I808" s="6"/>
      <c r="J808" s="105"/>
      <c r="K808" s="11"/>
      <c r="L808" s="6"/>
      <c r="M808" s="6"/>
      <c r="N808" s="12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8"/>
      <c r="C809" s="8"/>
      <c r="D809" s="8"/>
      <c r="E809" s="6"/>
      <c r="F809" s="6"/>
      <c r="G809" s="6"/>
      <c r="H809" s="6"/>
      <c r="I809" s="6"/>
      <c r="J809" s="105"/>
      <c r="K809" s="11"/>
      <c r="L809" s="6"/>
      <c r="M809" s="6"/>
      <c r="N809" s="12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8"/>
      <c r="C810" s="8"/>
      <c r="D810" s="8"/>
      <c r="E810" s="6"/>
      <c r="F810" s="6"/>
      <c r="G810" s="6"/>
      <c r="H810" s="6"/>
      <c r="I810" s="6"/>
      <c r="J810" s="105"/>
      <c r="K810" s="11"/>
      <c r="L810" s="6"/>
      <c r="M810" s="6"/>
      <c r="N810" s="12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8"/>
      <c r="C811" s="8"/>
      <c r="D811" s="8"/>
      <c r="E811" s="6"/>
      <c r="F811" s="6"/>
      <c r="G811" s="6"/>
      <c r="H811" s="6"/>
      <c r="I811" s="6"/>
      <c r="J811" s="105"/>
      <c r="K811" s="11"/>
      <c r="L811" s="6"/>
      <c r="M811" s="6"/>
      <c r="N811" s="12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8"/>
      <c r="C812" s="8"/>
      <c r="D812" s="8"/>
      <c r="E812" s="6"/>
      <c r="F812" s="6"/>
      <c r="G812" s="6"/>
      <c r="H812" s="6"/>
      <c r="I812" s="6"/>
      <c r="J812" s="105"/>
      <c r="K812" s="11"/>
      <c r="L812" s="6"/>
      <c r="M812" s="6"/>
      <c r="N812" s="12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8"/>
      <c r="C813" s="8"/>
      <c r="D813" s="8"/>
      <c r="E813" s="6"/>
      <c r="F813" s="6"/>
      <c r="G813" s="6"/>
      <c r="H813" s="6"/>
      <c r="I813" s="6"/>
      <c r="J813" s="105"/>
      <c r="K813" s="11"/>
      <c r="L813" s="6"/>
      <c r="M813" s="6"/>
      <c r="N813" s="12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8"/>
      <c r="C814" s="8"/>
      <c r="D814" s="8"/>
      <c r="E814" s="6"/>
      <c r="F814" s="6"/>
      <c r="G814" s="6"/>
      <c r="H814" s="6"/>
      <c r="I814" s="6"/>
      <c r="J814" s="105"/>
      <c r="K814" s="11"/>
      <c r="L814" s="6"/>
      <c r="M814" s="6"/>
      <c r="N814" s="12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8"/>
      <c r="C815" s="8"/>
      <c r="D815" s="8"/>
      <c r="E815" s="6"/>
      <c r="F815" s="6"/>
      <c r="G815" s="6"/>
      <c r="H815" s="6"/>
      <c r="I815" s="6"/>
      <c r="J815" s="105"/>
      <c r="K815" s="11"/>
      <c r="L815" s="6"/>
      <c r="M815" s="6"/>
      <c r="N815" s="12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8"/>
      <c r="C816" s="8"/>
      <c r="D816" s="8"/>
      <c r="E816" s="6"/>
      <c r="F816" s="6"/>
      <c r="G816" s="6"/>
      <c r="H816" s="6"/>
      <c r="I816" s="6"/>
      <c r="J816" s="105"/>
      <c r="K816" s="11"/>
      <c r="L816" s="6"/>
      <c r="M816" s="6"/>
      <c r="N816" s="12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8"/>
      <c r="C817" s="8"/>
      <c r="D817" s="8"/>
      <c r="E817" s="6"/>
      <c r="F817" s="6"/>
      <c r="G817" s="6"/>
      <c r="H817" s="6"/>
      <c r="I817" s="6"/>
      <c r="J817" s="105"/>
      <c r="K817" s="11"/>
      <c r="L817" s="6"/>
      <c r="M817" s="6"/>
      <c r="N817" s="12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8"/>
      <c r="C818" s="8"/>
      <c r="D818" s="8"/>
      <c r="E818" s="6"/>
      <c r="F818" s="6"/>
      <c r="G818" s="6"/>
      <c r="H818" s="6"/>
      <c r="I818" s="6"/>
      <c r="J818" s="105"/>
      <c r="K818" s="11"/>
      <c r="L818" s="6"/>
      <c r="M818" s="6"/>
      <c r="N818" s="12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8"/>
      <c r="C819" s="8"/>
      <c r="D819" s="8"/>
      <c r="E819" s="6"/>
      <c r="F819" s="6"/>
      <c r="G819" s="6"/>
      <c r="H819" s="6"/>
      <c r="I819" s="6"/>
      <c r="J819" s="105"/>
      <c r="K819" s="11"/>
      <c r="L819" s="6"/>
      <c r="M819" s="6"/>
      <c r="N819" s="12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8"/>
      <c r="C820" s="8"/>
      <c r="D820" s="8"/>
      <c r="E820" s="6"/>
      <c r="F820" s="6"/>
      <c r="G820" s="6"/>
      <c r="H820" s="6"/>
      <c r="I820" s="6"/>
      <c r="J820" s="105"/>
      <c r="K820" s="11"/>
      <c r="L820" s="6"/>
      <c r="M820" s="6"/>
      <c r="N820" s="12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8"/>
      <c r="C821" s="8"/>
      <c r="D821" s="8"/>
      <c r="E821" s="6"/>
      <c r="F821" s="6"/>
      <c r="G821" s="6"/>
      <c r="H821" s="6"/>
      <c r="I821" s="6"/>
      <c r="J821" s="105"/>
      <c r="K821" s="11"/>
      <c r="L821" s="6"/>
      <c r="M821" s="6"/>
      <c r="N821" s="12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8"/>
      <c r="C822" s="8"/>
      <c r="D822" s="8"/>
      <c r="E822" s="6"/>
      <c r="F822" s="6"/>
      <c r="G822" s="6"/>
      <c r="H822" s="6"/>
      <c r="I822" s="6"/>
      <c r="J822" s="105"/>
      <c r="K822" s="11"/>
      <c r="L822" s="6"/>
      <c r="M822" s="6"/>
      <c r="N822" s="12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8"/>
      <c r="C823" s="8"/>
      <c r="D823" s="8"/>
      <c r="E823" s="6"/>
      <c r="F823" s="6"/>
      <c r="G823" s="6"/>
      <c r="H823" s="6"/>
      <c r="I823" s="6"/>
      <c r="J823" s="105"/>
      <c r="K823" s="11"/>
      <c r="L823" s="6"/>
      <c r="M823" s="6"/>
      <c r="N823" s="12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8"/>
      <c r="C824" s="8"/>
      <c r="D824" s="8"/>
      <c r="E824" s="6"/>
      <c r="F824" s="6"/>
      <c r="G824" s="6"/>
      <c r="H824" s="6"/>
      <c r="I824" s="6"/>
      <c r="J824" s="105"/>
      <c r="K824" s="11"/>
      <c r="L824" s="6"/>
      <c r="M824" s="6"/>
      <c r="N824" s="12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8"/>
      <c r="C825" s="8"/>
      <c r="D825" s="8"/>
      <c r="E825" s="6"/>
      <c r="F825" s="6"/>
      <c r="G825" s="6"/>
      <c r="H825" s="6"/>
      <c r="I825" s="6"/>
      <c r="J825" s="105"/>
      <c r="K825" s="11"/>
      <c r="L825" s="6"/>
      <c r="M825" s="6"/>
      <c r="N825" s="12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8"/>
      <c r="C826" s="8"/>
      <c r="D826" s="8"/>
      <c r="E826" s="6"/>
      <c r="F826" s="6"/>
      <c r="G826" s="6"/>
      <c r="H826" s="6"/>
      <c r="I826" s="6"/>
      <c r="J826" s="105"/>
      <c r="K826" s="11"/>
      <c r="L826" s="6"/>
      <c r="M826" s="6"/>
      <c r="N826" s="12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8"/>
      <c r="C827" s="8"/>
      <c r="D827" s="8"/>
      <c r="E827" s="6"/>
      <c r="F827" s="6"/>
      <c r="G827" s="6"/>
      <c r="H827" s="6"/>
      <c r="I827" s="6"/>
      <c r="J827" s="105"/>
      <c r="K827" s="11"/>
      <c r="L827" s="6"/>
      <c r="M827" s="6"/>
      <c r="N827" s="12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8"/>
      <c r="C828" s="8"/>
      <c r="D828" s="8"/>
      <c r="E828" s="6"/>
      <c r="F828" s="6"/>
      <c r="G828" s="6"/>
      <c r="H828" s="6"/>
      <c r="I828" s="6"/>
      <c r="J828" s="105"/>
      <c r="K828" s="11"/>
      <c r="L828" s="6"/>
      <c r="M828" s="6"/>
      <c r="N828" s="12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8"/>
      <c r="C829" s="8"/>
      <c r="D829" s="8"/>
      <c r="E829" s="6"/>
      <c r="F829" s="6"/>
      <c r="G829" s="6"/>
      <c r="H829" s="6"/>
      <c r="I829" s="6"/>
      <c r="J829" s="105"/>
      <c r="K829" s="11"/>
      <c r="L829" s="6"/>
      <c r="M829" s="6"/>
      <c r="N829" s="12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8"/>
      <c r="C830" s="8"/>
      <c r="D830" s="8"/>
      <c r="E830" s="6"/>
      <c r="F830" s="6"/>
      <c r="G830" s="6"/>
      <c r="H830" s="6"/>
      <c r="I830" s="6"/>
      <c r="J830" s="105"/>
      <c r="K830" s="11"/>
      <c r="L830" s="6"/>
      <c r="M830" s="6"/>
      <c r="N830" s="12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8"/>
      <c r="C831" s="8"/>
      <c r="D831" s="8"/>
      <c r="E831" s="6"/>
      <c r="F831" s="6"/>
      <c r="G831" s="6"/>
      <c r="H831" s="6"/>
      <c r="I831" s="6"/>
      <c r="J831" s="105"/>
      <c r="K831" s="11"/>
      <c r="L831" s="6"/>
      <c r="M831" s="6"/>
      <c r="N831" s="12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8"/>
      <c r="C832" s="8"/>
      <c r="D832" s="8"/>
      <c r="E832" s="6"/>
      <c r="F832" s="6"/>
      <c r="G832" s="6"/>
      <c r="H832" s="6"/>
      <c r="I832" s="6"/>
      <c r="J832" s="105"/>
      <c r="K832" s="11"/>
      <c r="L832" s="6"/>
      <c r="M832" s="6"/>
      <c r="N832" s="12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8"/>
      <c r="C833" s="8"/>
      <c r="D833" s="8"/>
      <c r="E833" s="6"/>
      <c r="F833" s="6"/>
      <c r="G833" s="6"/>
      <c r="H833" s="6"/>
      <c r="I833" s="6"/>
      <c r="J833" s="105"/>
      <c r="K833" s="11"/>
      <c r="L833" s="6"/>
      <c r="M833" s="6"/>
      <c r="N833" s="12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8"/>
      <c r="C834" s="8"/>
      <c r="D834" s="8"/>
      <c r="E834" s="6"/>
      <c r="F834" s="6"/>
      <c r="G834" s="6"/>
      <c r="H834" s="6"/>
      <c r="I834" s="6"/>
      <c r="J834" s="105"/>
      <c r="K834" s="11"/>
      <c r="L834" s="6"/>
      <c r="M834" s="6"/>
      <c r="N834" s="12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8"/>
      <c r="C835" s="8"/>
      <c r="D835" s="8"/>
      <c r="E835" s="6"/>
      <c r="F835" s="6"/>
      <c r="G835" s="6"/>
      <c r="H835" s="6"/>
      <c r="I835" s="6"/>
      <c r="J835" s="105"/>
      <c r="K835" s="11"/>
      <c r="L835" s="6"/>
      <c r="M835" s="6"/>
      <c r="N835" s="12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8"/>
      <c r="C836" s="8"/>
      <c r="D836" s="8"/>
      <c r="E836" s="6"/>
      <c r="F836" s="6"/>
      <c r="G836" s="6"/>
      <c r="H836" s="6"/>
      <c r="I836" s="6"/>
      <c r="J836" s="105"/>
      <c r="K836" s="11"/>
      <c r="L836" s="6"/>
      <c r="M836" s="6"/>
      <c r="N836" s="12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8"/>
      <c r="C837" s="8"/>
      <c r="D837" s="8"/>
      <c r="E837" s="6"/>
      <c r="F837" s="6"/>
      <c r="G837" s="6"/>
      <c r="H837" s="6"/>
      <c r="I837" s="6"/>
      <c r="J837" s="105"/>
      <c r="K837" s="11"/>
      <c r="L837" s="6"/>
      <c r="M837" s="6"/>
      <c r="N837" s="12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8"/>
      <c r="C838" s="8"/>
      <c r="D838" s="8"/>
      <c r="E838" s="6"/>
      <c r="F838" s="6"/>
      <c r="G838" s="6"/>
      <c r="H838" s="6"/>
      <c r="I838" s="6"/>
      <c r="J838" s="105"/>
      <c r="K838" s="11"/>
      <c r="L838" s="6"/>
      <c r="M838" s="6"/>
      <c r="N838" s="12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8"/>
      <c r="C839" s="8"/>
      <c r="D839" s="8"/>
      <c r="E839" s="6"/>
      <c r="F839" s="6"/>
      <c r="G839" s="6"/>
      <c r="H839" s="6"/>
      <c r="I839" s="6"/>
      <c r="J839" s="105"/>
      <c r="K839" s="11"/>
      <c r="L839" s="6"/>
      <c r="M839" s="6"/>
      <c r="N839" s="12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8"/>
      <c r="C840" s="8"/>
      <c r="D840" s="8"/>
      <c r="E840" s="6"/>
      <c r="F840" s="6"/>
      <c r="G840" s="6"/>
      <c r="H840" s="6"/>
      <c r="I840" s="6"/>
      <c r="J840" s="105"/>
      <c r="K840" s="11"/>
      <c r="L840" s="6"/>
      <c r="M840" s="6"/>
      <c r="N840" s="12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8"/>
      <c r="C841" s="8"/>
      <c r="D841" s="8"/>
      <c r="E841" s="6"/>
      <c r="F841" s="6"/>
      <c r="G841" s="6"/>
      <c r="H841" s="6"/>
      <c r="I841" s="6"/>
      <c r="J841" s="105"/>
      <c r="K841" s="11"/>
      <c r="L841" s="6"/>
      <c r="M841" s="6"/>
      <c r="N841" s="12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8"/>
      <c r="C842" s="8"/>
      <c r="D842" s="8"/>
      <c r="E842" s="6"/>
      <c r="F842" s="6"/>
      <c r="G842" s="6"/>
      <c r="H842" s="6"/>
      <c r="I842" s="6"/>
      <c r="J842" s="105"/>
      <c r="K842" s="11"/>
      <c r="L842" s="6"/>
      <c r="M842" s="6"/>
      <c r="N842" s="12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8"/>
      <c r="C843" s="8"/>
      <c r="D843" s="8"/>
      <c r="E843" s="6"/>
      <c r="F843" s="6"/>
      <c r="G843" s="6"/>
      <c r="H843" s="6"/>
      <c r="I843" s="6"/>
      <c r="J843" s="105"/>
      <c r="K843" s="11"/>
      <c r="L843" s="6"/>
      <c r="M843" s="6"/>
      <c r="N843" s="12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8"/>
      <c r="C844" s="8"/>
      <c r="D844" s="8"/>
      <c r="E844" s="6"/>
      <c r="F844" s="6"/>
      <c r="G844" s="6"/>
      <c r="H844" s="6"/>
      <c r="I844" s="6"/>
      <c r="J844" s="105"/>
      <c r="K844" s="11"/>
      <c r="L844" s="6"/>
      <c r="M844" s="6"/>
      <c r="N844" s="12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8"/>
      <c r="C845" s="8"/>
      <c r="D845" s="8"/>
      <c r="E845" s="6"/>
      <c r="F845" s="6"/>
      <c r="G845" s="6"/>
      <c r="H845" s="6"/>
      <c r="I845" s="6"/>
      <c r="J845" s="105"/>
      <c r="K845" s="11"/>
      <c r="L845" s="6"/>
      <c r="M845" s="6"/>
      <c r="N845" s="12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8"/>
      <c r="C846" s="8"/>
      <c r="D846" s="8"/>
      <c r="E846" s="6"/>
      <c r="F846" s="6"/>
      <c r="G846" s="6"/>
      <c r="H846" s="6"/>
      <c r="I846" s="6"/>
      <c r="J846" s="105"/>
      <c r="K846" s="11"/>
      <c r="L846" s="6"/>
      <c r="M846" s="6"/>
      <c r="N846" s="12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8"/>
      <c r="C847" s="8"/>
      <c r="D847" s="8"/>
      <c r="E847" s="6"/>
      <c r="F847" s="6"/>
      <c r="G847" s="6"/>
      <c r="H847" s="6"/>
      <c r="I847" s="6"/>
      <c r="J847" s="105"/>
      <c r="K847" s="11"/>
      <c r="L847" s="6"/>
      <c r="M847" s="6"/>
      <c r="N847" s="12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8"/>
      <c r="C848" s="8"/>
      <c r="D848" s="8"/>
      <c r="E848" s="6"/>
      <c r="F848" s="6"/>
      <c r="G848" s="6"/>
      <c r="H848" s="6"/>
      <c r="I848" s="6"/>
      <c r="J848" s="105"/>
      <c r="K848" s="11"/>
      <c r="L848" s="6"/>
      <c r="M848" s="6"/>
      <c r="N848" s="12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8"/>
      <c r="C849" s="8"/>
      <c r="D849" s="8"/>
      <c r="E849" s="6"/>
      <c r="F849" s="6"/>
      <c r="G849" s="6"/>
      <c r="H849" s="6"/>
      <c r="I849" s="6"/>
      <c r="J849" s="105"/>
      <c r="K849" s="11"/>
      <c r="L849" s="6"/>
      <c r="M849" s="6"/>
      <c r="N849" s="12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8"/>
      <c r="C850" s="8"/>
      <c r="D850" s="8"/>
      <c r="E850" s="6"/>
      <c r="F850" s="6"/>
      <c r="G850" s="6"/>
      <c r="H850" s="6"/>
      <c r="I850" s="6"/>
      <c r="J850" s="105"/>
      <c r="K850" s="11"/>
      <c r="L850" s="6"/>
      <c r="M850" s="6"/>
      <c r="N850" s="12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8"/>
      <c r="C851" s="8"/>
      <c r="D851" s="8"/>
      <c r="E851" s="6"/>
      <c r="F851" s="6"/>
      <c r="G851" s="6"/>
      <c r="H851" s="6"/>
      <c r="I851" s="6"/>
      <c r="J851" s="105"/>
      <c r="K851" s="11"/>
      <c r="L851" s="6"/>
      <c r="M851" s="6"/>
      <c r="N851" s="12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8"/>
      <c r="C852" s="8"/>
      <c r="D852" s="8"/>
      <c r="E852" s="6"/>
      <c r="F852" s="6"/>
      <c r="G852" s="6"/>
      <c r="H852" s="6"/>
      <c r="I852" s="6"/>
      <c r="J852" s="105"/>
      <c r="K852" s="11"/>
      <c r="L852" s="6"/>
      <c r="M852" s="6"/>
      <c r="N852" s="12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8"/>
      <c r="C853" s="8"/>
      <c r="D853" s="8"/>
      <c r="E853" s="6"/>
      <c r="F853" s="6"/>
      <c r="G853" s="6"/>
      <c r="H853" s="6"/>
      <c r="I853" s="6"/>
      <c r="J853" s="105"/>
      <c r="K853" s="11"/>
      <c r="L853" s="6"/>
      <c r="M853" s="6"/>
      <c r="N853" s="12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8"/>
      <c r="C854" s="8"/>
      <c r="D854" s="8"/>
      <c r="E854" s="6"/>
      <c r="F854" s="6"/>
      <c r="G854" s="6"/>
      <c r="H854" s="6"/>
      <c r="I854" s="6"/>
      <c r="J854" s="105"/>
      <c r="K854" s="11"/>
      <c r="L854" s="6"/>
      <c r="M854" s="6"/>
      <c r="N854" s="12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8"/>
      <c r="C855" s="8"/>
      <c r="D855" s="8"/>
      <c r="E855" s="6"/>
      <c r="F855" s="6"/>
      <c r="G855" s="6"/>
      <c r="H855" s="6"/>
      <c r="I855" s="6"/>
      <c r="J855" s="105"/>
      <c r="K855" s="11"/>
      <c r="L855" s="6"/>
      <c r="M855" s="6"/>
      <c r="N855" s="12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8"/>
      <c r="C856" s="8"/>
      <c r="D856" s="8"/>
      <c r="E856" s="6"/>
      <c r="F856" s="6"/>
      <c r="G856" s="6"/>
      <c r="H856" s="6"/>
      <c r="I856" s="6"/>
      <c r="J856" s="105"/>
      <c r="K856" s="11"/>
      <c r="L856" s="6"/>
      <c r="M856" s="6"/>
      <c r="N856" s="12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8"/>
      <c r="C857" s="8"/>
      <c r="D857" s="8"/>
      <c r="E857" s="6"/>
      <c r="F857" s="6"/>
      <c r="G857" s="6"/>
      <c r="H857" s="6"/>
      <c r="I857" s="6"/>
      <c r="J857" s="105"/>
      <c r="K857" s="11"/>
      <c r="L857" s="6"/>
      <c r="M857" s="6"/>
      <c r="N857" s="12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8"/>
      <c r="C858" s="8"/>
      <c r="D858" s="8"/>
      <c r="E858" s="6"/>
      <c r="F858" s="6"/>
      <c r="G858" s="6"/>
      <c r="H858" s="6"/>
      <c r="I858" s="6"/>
      <c r="J858" s="105"/>
      <c r="K858" s="11"/>
      <c r="L858" s="6"/>
      <c r="M858" s="6"/>
      <c r="N858" s="12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8"/>
      <c r="C859" s="8"/>
      <c r="D859" s="8"/>
      <c r="E859" s="6"/>
      <c r="F859" s="6"/>
      <c r="G859" s="6"/>
      <c r="H859" s="6"/>
      <c r="I859" s="6"/>
      <c r="J859" s="105"/>
      <c r="K859" s="11"/>
      <c r="L859" s="6"/>
      <c r="M859" s="6"/>
      <c r="N859" s="12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8"/>
      <c r="C860" s="8"/>
      <c r="D860" s="8"/>
      <c r="E860" s="6"/>
      <c r="F860" s="6"/>
      <c r="G860" s="6"/>
      <c r="H860" s="6"/>
      <c r="I860" s="6"/>
      <c r="J860" s="105"/>
      <c r="K860" s="11"/>
      <c r="L860" s="6"/>
      <c r="M860" s="6"/>
      <c r="N860" s="12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8"/>
      <c r="C861" s="8"/>
      <c r="D861" s="8"/>
      <c r="E861" s="6"/>
      <c r="F861" s="6"/>
      <c r="G861" s="6"/>
      <c r="H861" s="6"/>
      <c r="I861" s="6"/>
      <c r="J861" s="105"/>
      <c r="K861" s="11"/>
      <c r="L861" s="6"/>
      <c r="M861" s="6"/>
      <c r="N861" s="12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8"/>
      <c r="C862" s="8"/>
      <c r="D862" s="8"/>
      <c r="E862" s="6"/>
      <c r="F862" s="6"/>
      <c r="G862" s="6"/>
      <c r="H862" s="6"/>
      <c r="I862" s="6"/>
      <c r="J862" s="105"/>
      <c r="K862" s="11"/>
      <c r="L862" s="6"/>
      <c r="M862" s="6"/>
      <c r="N862" s="12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8"/>
      <c r="C863" s="8"/>
      <c r="D863" s="8"/>
      <c r="E863" s="6"/>
      <c r="F863" s="6"/>
      <c r="G863" s="6"/>
      <c r="H863" s="6"/>
      <c r="I863" s="6"/>
      <c r="J863" s="105"/>
      <c r="K863" s="11"/>
      <c r="L863" s="6"/>
      <c r="M863" s="6"/>
      <c r="N863" s="12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8"/>
      <c r="C864" s="8"/>
      <c r="D864" s="8"/>
      <c r="E864" s="6"/>
      <c r="F864" s="6"/>
      <c r="G864" s="6"/>
      <c r="H864" s="6"/>
      <c r="I864" s="6"/>
      <c r="J864" s="105"/>
      <c r="K864" s="11"/>
      <c r="L864" s="6"/>
      <c r="M864" s="6"/>
      <c r="N864" s="12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8"/>
      <c r="C865" s="8"/>
      <c r="D865" s="8"/>
      <c r="E865" s="6"/>
      <c r="F865" s="6"/>
      <c r="G865" s="6"/>
      <c r="H865" s="6"/>
      <c r="I865" s="6"/>
      <c r="J865" s="105"/>
      <c r="K865" s="11"/>
      <c r="L865" s="6"/>
      <c r="M865" s="6"/>
      <c r="N865" s="12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8"/>
      <c r="C866" s="8"/>
      <c r="D866" s="8"/>
      <c r="E866" s="6"/>
      <c r="F866" s="6"/>
      <c r="G866" s="6"/>
      <c r="H866" s="6"/>
      <c r="I866" s="6"/>
      <c r="J866" s="105"/>
      <c r="K866" s="11"/>
      <c r="L866" s="6"/>
      <c r="M866" s="6"/>
      <c r="N866" s="12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8"/>
      <c r="C867" s="8"/>
      <c r="D867" s="8"/>
      <c r="E867" s="6"/>
      <c r="F867" s="6"/>
      <c r="G867" s="6"/>
      <c r="H867" s="6"/>
      <c r="I867" s="6"/>
      <c r="J867" s="105"/>
      <c r="K867" s="11"/>
      <c r="L867" s="6"/>
      <c r="M867" s="6"/>
      <c r="N867" s="12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8"/>
      <c r="C868" s="8"/>
      <c r="D868" s="8"/>
      <c r="E868" s="6"/>
      <c r="F868" s="6"/>
      <c r="G868" s="6"/>
      <c r="H868" s="6"/>
      <c r="I868" s="6"/>
      <c r="J868" s="105"/>
      <c r="K868" s="11"/>
      <c r="L868" s="6"/>
      <c r="M868" s="6"/>
      <c r="N868" s="12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8"/>
      <c r="C869" s="8"/>
      <c r="D869" s="8"/>
      <c r="E869" s="6"/>
      <c r="F869" s="6"/>
      <c r="G869" s="6"/>
      <c r="H869" s="6"/>
      <c r="I869" s="6"/>
      <c r="J869" s="105"/>
      <c r="K869" s="11"/>
      <c r="L869" s="6"/>
      <c r="M869" s="6"/>
      <c r="N869" s="12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8"/>
      <c r="C870" s="8"/>
      <c r="D870" s="8"/>
      <c r="E870" s="6"/>
      <c r="F870" s="6"/>
      <c r="G870" s="6"/>
      <c r="H870" s="6"/>
      <c r="I870" s="6"/>
      <c r="J870" s="105"/>
      <c r="K870" s="11"/>
      <c r="L870" s="6"/>
      <c r="M870" s="6"/>
      <c r="N870" s="12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8"/>
      <c r="C871" s="8"/>
      <c r="D871" s="8"/>
      <c r="E871" s="6"/>
      <c r="F871" s="6"/>
      <c r="G871" s="6"/>
      <c r="H871" s="6"/>
      <c r="I871" s="6"/>
      <c r="J871" s="105"/>
      <c r="K871" s="11"/>
      <c r="L871" s="6"/>
      <c r="M871" s="6"/>
      <c r="N871" s="12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8"/>
      <c r="C872" s="8"/>
      <c r="D872" s="8"/>
      <c r="E872" s="6"/>
      <c r="F872" s="6"/>
      <c r="G872" s="6"/>
      <c r="H872" s="6"/>
      <c r="I872" s="6"/>
      <c r="J872" s="105"/>
      <c r="K872" s="11"/>
      <c r="L872" s="6"/>
      <c r="M872" s="6"/>
      <c r="N872" s="12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8"/>
      <c r="C873" s="8"/>
      <c r="D873" s="8"/>
      <c r="E873" s="6"/>
      <c r="F873" s="6"/>
      <c r="G873" s="6"/>
      <c r="H873" s="6"/>
      <c r="I873" s="6"/>
      <c r="J873" s="105"/>
      <c r="K873" s="11"/>
      <c r="L873" s="6"/>
      <c r="M873" s="6"/>
      <c r="N873" s="12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8"/>
      <c r="C874" s="8"/>
      <c r="D874" s="8"/>
      <c r="E874" s="6"/>
      <c r="F874" s="6"/>
      <c r="G874" s="6"/>
      <c r="H874" s="6"/>
      <c r="I874" s="6"/>
      <c r="J874" s="105"/>
      <c r="K874" s="11"/>
      <c r="L874" s="6"/>
      <c r="M874" s="6"/>
      <c r="N874" s="12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8"/>
      <c r="C875" s="8"/>
      <c r="D875" s="8"/>
      <c r="E875" s="6"/>
      <c r="F875" s="6"/>
      <c r="G875" s="6"/>
      <c r="H875" s="6"/>
      <c r="I875" s="6"/>
      <c r="J875" s="105"/>
      <c r="K875" s="11"/>
      <c r="L875" s="6"/>
      <c r="M875" s="6"/>
      <c r="N875" s="12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8"/>
      <c r="C876" s="8"/>
      <c r="D876" s="8"/>
      <c r="E876" s="6"/>
      <c r="F876" s="6"/>
      <c r="G876" s="6"/>
      <c r="H876" s="6"/>
      <c r="I876" s="6"/>
      <c r="J876" s="105"/>
      <c r="K876" s="11"/>
      <c r="L876" s="6"/>
      <c r="M876" s="6"/>
      <c r="N876" s="12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8"/>
      <c r="C877" s="8"/>
      <c r="D877" s="8"/>
      <c r="E877" s="6"/>
      <c r="F877" s="6"/>
      <c r="G877" s="6"/>
      <c r="H877" s="6"/>
      <c r="I877" s="6"/>
      <c r="J877" s="105"/>
      <c r="K877" s="11"/>
      <c r="L877" s="6"/>
      <c r="M877" s="6"/>
      <c r="N877" s="12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8"/>
      <c r="C878" s="8"/>
      <c r="D878" s="8"/>
      <c r="E878" s="6"/>
      <c r="F878" s="6"/>
      <c r="G878" s="6"/>
      <c r="H878" s="6"/>
      <c r="I878" s="6"/>
      <c r="J878" s="105"/>
      <c r="K878" s="11"/>
      <c r="L878" s="6"/>
      <c r="M878" s="6"/>
      <c r="N878" s="12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8"/>
      <c r="C879" s="8"/>
      <c r="D879" s="8"/>
      <c r="E879" s="6"/>
      <c r="F879" s="6"/>
      <c r="G879" s="6"/>
      <c r="H879" s="6"/>
      <c r="I879" s="6"/>
      <c r="J879" s="105"/>
      <c r="K879" s="11"/>
      <c r="L879" s="6"/>
      <c r="M879" s="6"/>
      <c r="N879" s="12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8"/>
      <c r="C880" s="8"/>
      <c r="D880" s="8"/>
      <c r="E880" s="6"/>
      <c r="F880" s="6"/>
      <c r="G880" s="6"/>
      <c r="H880" s="6"/>
      <c r="I880" s="6"/>
      <c r="J880" s="105"/>
      <c r="K880" s="11"/>
      <c r="L880" s="6"/>
      <c r="M880" s="6"/>
      <c r="N880" s="12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8"/>
      <c r="C881" s="8"/>
      <c r="D881" s="8"/>
      <c r="E881" s="6"/>
      <c r="F881" s="6"/>
      <c r="G881" s="6"/>
      <c r="H881" s="6"/>
      <c r="I881" s="6"/>
      <c r="J881" s="105"/>
      <c r="K881" s="11"/>
      <c r="L881" s="6"/>
      <c r="M881" s="6"/>
      <c r="N881" s="12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8"/>
      <c r="C882" s="8"/>
      <c r="D882" s="8"/>
      <c r="E882" s="6"/>
      <c r="F882" s="6"/>
      <c r="G882" s="6"/>
      <c r="H882" s="6"/>
      <c r="I882" s="6"/>
      <c r="J882" s="105"/>
      <c r="K882" s="11"/>
      <c r="L882" s="6"/>
      <c r="M882" s="6"/>
      <c r="N882" s="12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8"/>
      <c r="C883" s="8"/>
      <c r="D883" s="8"/>
      <c r="E883" s="6"/>
      <c r="F883" s="6"/>
      <c r="G883" s="6"/>
      <c r="H883" s="6"/>
      <c r="I883" s="6"/>
      <c r="J883" s="105"/>
      <c r="K883" s="11"/>
      <c r="L883" s="6"/>
      <c r="M883" s="6"/>
      <c r="N883" s="12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8"/>
      <c r="C884" s="8"/>
      <c r="D884" s="8"/>
      <c r="E884" s="6"/>
      <c r="F884" s="6"/>
      <c r="G884" s="6"/>
      <c r="H884" s="6"/>
      <c r="I884" s="6"/>
      <c r="J884" s="105"/>
      <c r="K884" s="11"/>
      <c r="L884" s="6"/>
      <c r="M884" s="6"/>
      <c r="N884" s="12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8"/>
      <c r="C885" s="8"/>
      <c r="D885" s="8"/>
      <c r="E885" s="6"/>
      <c r="F885" s="6"/>
      <c r="G885" s="6"/>
      <c r="H885" s="6"/>
      <c r="I885" s="6"/>
      <c r="J885" s="105"/>
      <c r="K885" s="11"/>
      <c r="L885" s="6"/>
      <c r="M885" s="6"/>
      <c r="N885" s="12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8"/>
      <c r="C886" s="8"/>
      <c r="D886" s="8"/>
      <c r="E886" s="6"/>
      <c r="F886" s="6"/>
      <c r="G886" s="6"/>
      <c r="H886" s="6"/>
      <c r="I886" s="6"/>
      <c r="J886" s="105"/>
      <c r="K886" s="11"/>
      <c r="L886" s="6"/>
      <c r="M886" s="6"/>
      <c r="N886" s="12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8"/>
      <c r="C887" s="8"/>
      <c r="D887" s="8"/>
      <c r="E887" s="6"/>
      <c r="F887" s="6"/>
      <c r="G887" s="6"/>
      <c r="H887" s="6"/>
      <c r="I887" s="6"/>
      <c r="J887" s="105"/>
      <c r="K887" s="11"/>
      <c r="L887" s="6"/>
      <c r="M887" s="6"/>
      <c r="N887" s="12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8"/>
      <c r="C888" s="8"/>
      <c r="D888" s="8"/>
      <c r="E888" s="6"/>
      <c r="F888" s="6"/>
      <c r="G888" s="6"/>
      <c r="H888" s="6"/>
      <c r="I888" s="6"/>
      <c r="J888" s="105"/>
      <c r="K888" s="11"/>
      <c r="L888" s="6"/>
      <c r="M888" s="6"/>
      <c r="N888" s="12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8"/>
      <c r="C889" s="8"/>
      <c r="D889" s="8"/>
      <c r="E889" s="6"/>
      <c r="F889" s="6"/>
      <c r="G889" s="6"/>
      <c r="H889" s="6"/>
      <c r="I889" s="6"/>
      <c r="J889" s="105"/>
      <c r="K889" s="11"/>
      <c r="L889" s="6"/>
      <c r="M889" s="6"/>
      <c r="N889" s="12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8"/>
      <c r="C890" s="8"/>
      <c r="D890" s="8"/>
      <c r="E890" s="6"/>
      <c r="F890" s="6"/>
      <c r="G890" s="6"/>
      <c r="H890" s="6"/>
      <c r="I890" s="6"/>
      <c r="J890" s="105"/>
      <c r="K890" s="11"/>
      <c r="L890" s="6"/>
      <c r="M890" s="6"/>
      <c r="N890" s="12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8"/>
      <c r="C891" s="8"/>
      <c r="D891" s="8"/>
      <c r="E891" s="6"/>
      <c r="F891" s="6"/>
      <c r="G891" s="6"/>
      <c r="H891" s="6"/>
      <c r="I891" s="6"/>
      <c r="J891" s="105"/>
      <c r="K891" s="11"/>
      <c r="L891" s="6"/>
      <c r="M891" s="6"/>
      <c r="N891" s="12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8"/>
      <c r="C892" s="8"/>
      <c r="D892" s="8"/>
      <c r="E892" s="6"/>
      <c r="F892" s="6"/>
      <c r="G892" s="6"/>
      <c r="H892" s="6"/>
      <c r="I892" s="6"/>
      <c r="J892" s="105"/>
      <c r="K892" s="11"/>
      <c r="L892" s="6"/>
      <c r="M892" s="6"/>
      <c r="N892" s="12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8"/>
      <c r="C893" s="8"/>
      <c r="D893" s="8"/>
      <c r="E893" s="6"/>
      <c r="F893" s="6"/>
      <c r="G893" s="6"/>
      <c r="H893" s="6"/>
      <c r="I893" s="6"/>
      <c r="J893" s="105"/>
      <c r="K893" s="11"/>
      <c r="L893" s="6"/>
      <c r="M893" s="6"/>
      <c r="N893" s="12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8"/>
      <c r="C894" s="8"/>
      <c r="D894" s="8"/>
      <c r="E894" s="6"/>
      <c r="F894" s="6"/>
      <c r="G894" s="6"/>
      <c r="H894" s="6"/>
      <c r="I894" s="6"/>
      <c r="J894" s="105"/>
      <c r="K894" s="11"/>
      <c r="L894" s="6"/>
      <c r="M894" s="6"/>
      <c r="N894" s="12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8"/>
      <c r="C895" s="8"/>
      <c r="D895" s="8"/>
      <c r="E895" s="6"/>
      <c r="F895" s="6"/>
      <c r="G895" s="6"/>
      <c r="H895" s="6"/>
      <c r="I895" s="6"/>
      <c r="J895" s="105"/>
      <c r="K895" s="11"/>
      <c r="L895" s="6"/>
      <c r="M895" s="6"/>
      <c r="N895" s="12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8"/>
      <c r="C896" s="8"/>
      <c r="D896" s="8"/>
      <c r="E896" s="6"/>
      <c r="F896" s="6"/>
      <c r="G896" s="6"/>
      <c r="H896" s="6"/>
      <c r="I896" s="6"/>
      <c r="J896" s="105"/>
      <c r="K896" s="11"/>
      <c r="L896" s="6"/>
      <c r="M896" s="6"/>
      <c r="N896" s="12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8"/>
      <c r="C897" s="8"/>
      <c r="D897" s="8"/>
      <c r="E897" s="6"/>
      <c r="F897" s="6"/>
      <c r="G897" s="6"/>
      <c r="H897" s="6"/>
      <c r="I897" s="6"/>
      <c r="J897" s="105"/>
      <c r="K897" s="11"/>
      <c r="L897" s="6"/>
      <c r="M897" s="6"/>
      <c r="N897" s="12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8"/>
      <c r="C898" s="8"/>
      <c r="D898" s="8"/>
      <c r="E898" s="6"/>
      <c r="F898" s="6"/>
      <c r="G898" s="6"/>
      <c r="H898" s="6"/>
      <c r="I898" s="6"/>
      <c r="J898" s="105"/>
      <c r="K898" s="11"/>
      <c r="L898" s="6"/>
      <c r="M898" s="6"/>
      <c r="N898" s="12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8"/>
      <c r="C899" s="8"/>
      <c r="D899" s="8"/>
      <c r="E899" s="6"/>
      <c r="F899" s="6"/>
      <c r="G899" s="6"/>
      <c r="H899" s="6"/>
      <c r="I899" s="6"/>
      <c r="J899" s="105"/>
      <c r="K899" s="11"/>
      <c r="L899" s="6"/>
      <c r="M899" s="6"/>
      <c r="N899" s="12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8"/>
      <c r="C900" s="8"/>
      <c r="D900" s="8"/>
      <c r="E900" s="6"/>
      <c r="F900" s="6"/>
      <c r="G900" s="6"/>
      <c r="H900" s="6"/>
      <c r="I900" s="6"/>
      <c r="J900" s="105"/>
      <c r="K900" s="11"/>
      <c r="L900" s="6"/>
      <c r="M900" s="6"/>
      <c r="N900" s="12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8"/>
      <c r="C901" s="8"/>
      <c r="D901" s="8"/>
      <c r="E901" s="6"/>
      <c r="F901" s="6"/>
      <c r="G901" s="6"/>
      <c r="H901" s="6"/>
      <c r="I901" s="6"/>
      <c r="J901" s="105"/>
      <c r="K901" s="11"/>
      <c r="L901" s="6"/>
      <c r="M901" s="6"/>
      <c r="N901" s="12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8"/>
      <c r="C902" s="8"/>
      <c r="D902" s="8"/>
      <c r="E902" s="6"/>
      <c r="F902" s="6"/>
      <c r="G902" s="6"/>
      <c r="H902" s="6"/>
      <c r="I902" s="6"/>
      <c r="J902" s="105"/>
      <c r="K902" s="11"/>
      <c r="L902" s="6"/>
      <c r="M902" s="6"/>
      <c r="N902" s="12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8"/>
      <c r="C903" s="8"/>
      <c r="D903" s="8"/>
      <c r="E903" s="6"/>
      <c r="F903" s="6"/>
      <c r="G903" s="6"/>
      <c r="H903" s="6"/>
      <c r="I903" s="6"/>
      <c r="J903" s="105"/>
      <c r="K903" s="11"/>
      <c r="L903" s="6"/>
      <c r="M903" s="6"/>
      <c r="N903" s="12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8"/>
      <c r="C904" s="8"/>
      <c r="D904" s="8"/>
      <c r="E904" s="6"/>
      <c r="F904" s="6"/>
      <c r="G904" s="6"/>
      <c r="H904" s="6"/>
      <c r="I904" s="6"/>
      <c r="J904" s="105"/>
      <c r="K904" s="11"/>
      <c r="L904" s="6"/>
      <c r="M904" s="6"/>
      <c r="N904" s="12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8"/>
      <c r="C905" s="8"/>
      <c r="D905" s="8"/>
      <c r="E905" s="6"/>
      <c r="F905" s="6"/>
      <c r="G905" s="6"/>
      <c r="H905" s="6"/>
      <c r="I905" s="6"/>
      <c r="J905" s="105"/>
      <c r="K905" s="11"/>
      <c r="L905" s="6"/>
      <c r="M905" s="6"/>
      <c r="N905" s="12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8"/>
      <c r="C906" s="8"/>
      <c r="D906" s="8"/>
      <c r="E906" s="6"/>
      <c r="F906" s="6"/>
      <c r="G906" s="6"/>
      <c r="H906" s="6"/>
      <c r="I906" s="6"/>
      <c r="J906" s="105"/>
      <c r="K906" s="11"/>
      <c r="L906" s="6"/>
      <c r="M906" s="6"/>
      <c r="N906" s="12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8"/>
      <c r="C907" s="8"/>
      <c r="D907" s="8"/>
      <c r="E907" s="6"/>
      <c r="F907" s="6"/>
      <c r="G907" s="6"/>
      <c r="H907" s="6"/>
      <c r="I907" s="6"/>
      <c r="J907" s="105"/>
      <c r="K907" s="11"/>
      <c r="L907" s="6"/>
      <c r="M907" s="6"/>
      <c r="N907" s="12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8"/>
      <c r="C908" s="8"/>
      <c r="D908" s="8"/>
      <c r="E908" s="6"/>
      <c r="F908" s="6"/>
      <c r="G908" s="6"/>
      <c r="H908" s="6"/>
      <c r="I908" s="6"/>
      <c r="J908" s="105"/>
      <c r="K908" s="11"/>
      <c r="L908" s="6"/>
      <c r="M908" s="6"/>
      <c r="N908" s="12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8"/>
      <c r="C909" s="8"/>
      <c r="D909" s="8"/>
      <c r="E909" s="6"/>
      <c r="F909" s="6"/>
      <c r="G909" s="6"/>
      <c r="H909" s="6"/>
      <c r="I909" s="6"/>
      <c r="J909" s="105"/>
      <c r="K909" s="11"/>
      <c r="L909" s="6"/>
      <c r="M909" s="6"/>
      <c r="N909" s="12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8"/>
      <c r="C910" s="8"/>
      <c r="D910" s="8"/>
      <c r="E910" s="6"/>
      <c r="F910" s="6"/>
      <c r="G910" s="6"/>
      <c r="H910" s="6"/>
      <c r="I910" s="6"/>
      <c r="J910" s="105"/>
      <c r="K910" s="11"/>
      <c r="L910" s="6"/>
      <c r="M910" s="6"/>
      <c r="N910" s="12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8"/>
      <c r="C911" s="8"/>
      <c r="D911" s="8"/>
      <c r="E911" s="6"/>
      <c r="F911" s="6"/>
      <c r="G911" s="6"/>
      <c r="H911" s="6"/>
      <c r="I911" s="6"/>
      <c r="J911" s="105"/>
      <c r="K911" s="11"/>
      <c r="L911" s="6"/>
      <c r="M911" s="6"/>
      <c r="N911" s="12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8"/>
      <c r="C912" s="8"/>
      <c r="D912" s="8"/>
      <c r="E912" s="6"/>
      <c r="F912" s="6"/>
      <c r="G912" s="6"/>
      <c r="H912" s="6"/>
      <c r="I912" s="6"/>
      <c r="J912" s="105"/>
      <c r="K912" s="11"/>
      <c r="L912" s="6"/>
      <c r="M912" s="6"/>
      <c r="N912" s="12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8"/>
      <c r="C913" s="8"/>
      <c r="D913" s="8"/>
      <c r="E913" s="6"/>
      <c r="F913" s="6"/>
      <c r="G913" s="6"/>
      <c r="H913" s="6"/>
      <c r="I913" s="6"/>
      <c r="J913" s="105"/>
      <c r="K913" s="11"/>
      <c r="L913" s="6"/>
      <c r="M913" s="6"/>
      <c r="N913" s="12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8"/>
      <c r="C914" s="8"/>
      <c r="D914" s="8"/>
      <c r="E914" s="6"/>
      <c r="F914" s="6"/>
      <c r="G914" s="6"/>
      <c r="H914" s="6"/>
      <c r="I914" s="6"/>
      <c r="J914" s="105"/>
      <c r="K914" s="11"/>
      <c r="L914" s="6"/>
      <c r="M914" s="6"/>
      <c r="N914" s="12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8"/>
      <c r="C915" s="8"/>
      <c r="D915" s="8"/>
      <c r="E915" s="6"/>
      <c r="F915" s="6"/>
      <c r="G915" s="6"/>
      <c r="H915" s="6"/>
      <c r="I915" s="6"/>
      <c r="J915" s="105"/>
      <c r="K915" s="11"/>
      <c r="L915" s="6"/>
      <c r="M915" s="6"/>
      <c r="N915" s="12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8"/>
      <c r="C916" s="8"/>
      <c r="D916" s="8"/>
      <c r="E916" s="6"/>
      <c r="F916" s="6"/>
      <c r="G916" s="6"/>
      <c r="H916" s="6"/>
      <c r="I916" s="6"/>
      <c r="J916" s="105"/>
      <c r="K916" s="11"/>
      <c r="L916" s="6"/>
      <c r="M916" s="6"/>
      <c r="N916" s="12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8"/>
      <c r="C917" s="8"/>
      <c r="D917" s="8"/>
      <c r="E917" s="6"/>
      <c r="F917" s="6"/>
      <c r="G917" s="6"/>
      <c r="H917" s="6"/>
      <c r="I917" s="6"/>
      <c r="J917" s="105"/>
      <c r="K917" s="11"/>
      <c r="L917" s="6"/>
      <c r="M917" s="6"/>
      <c r="N917" s="12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8"/>
      <c r="C918" s="8"/>
      <c r="D918" s="8"/>
      <c r="E918" s="6"/>
      <c r="F918" s="6"/>
      <c r="G918" s="6"/>
      <c r="H918" s="6"/>
      <c r="I918" s="6"/>
      <c r="J918" s="105"/>
      <c r="K918" s="11"/>
      <c r="L918" s="6"/>
      <c r="M918" s="6"/>
      <c r="N918" s="12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8"/>
      <c r="C919" s="8"/>
      <c r="D919" s="8"/>
      <c r="E919" s="6"/>
      <c r="F919" s="6"/>
      <c r="G919" s="6"/>
      <c r="H919" s="6"/>
      <c r="I919" s="6"/>
      <c r="J919" s="105"/>
      <c r="K919" s="11"/>
      <c r="L919" s="6"/>
      <c r="M919" s="6"/>
      <c r="N919" s="12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8"/>
      <c r="C920" s="8"/>
      <c r="D920" s="8"/>
      <c r="E920" s="6"/>
      <c r="F920" s="6"/>
      <c r="G920" s="6"/>
      <c r="H920" s="6"/>
      <c r="I920" s="6"/>
      <c r="J920" s="105"/>
      <c r="K920" s="11"/>
      <c r="L920" s="6"/>
      <c r="M920" s="6"/>
      <c r="N920" s="12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8"/>
      <c r="C921" s="8"/>
      <c r="D921" s="8"/>
      <c r="E921" s="6"/>
      <c r="F921" s="6"/>
      <c r="G921" s="6"/>
      <c r="H921" s="6"/>
      <c r="I921" s="6"/>
      <c r="J921" s="105"/>
      <c r="K921" s="11"/>
      <c r="L921" s="6"/>
      <c r="M921" s="6"/>
      <c r="N921" s="12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8"/>
      <c r="C922" s="8"/>
      <c r="D922" s="8"/>
      <c r="E922" s="6"/>
      <c r="F922" s="6"/>
      <c r="G922" s="6"/>
      <c r="H922" s="6"/>
      <c r="I922" s="6"/>
      <c r="J922" s="105"/>
      <c r="K922" s="11"/>
      <c r="L922" s="6"/>
      <c r="M922" s="6"/>
      <c r="N922" s="12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8"/>
      <c r="C923" s="8"/>
      <c r="D923" s="8"/>
      <c r="E923" s="6"/>
      <c r="F923" s="6"/>
      <c r="G923" s="6"/>
      <c r="H923" s="6"/>
      <c r="I923" s="6"/>
      <c r="J923" s="105"/>
      <c r="K923" s="11"/>
      <c r="L923" s="6"/>
      <c r="M923" s="6"/>
      <c r="N923" s="12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8"/>
      <c r="C924" s="8"/>
      <c r="D924" s="8"/>
      <c r="E924" s="6"/>
      <c r="F924" s="6"/>
      <c r="G924" s="6"/>
      <c r="H924" s="6"/>
      <c r="I924" s="6"/>
      <c r="J924" s="105"/>
      <c r="K924" s="11"/>
      <c r="L924" s="6"/>
      <c r="M924" s="6"/>
      <c r="N924" s="12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8"/>
      <c r="C925" s="8"/>
      <c r="D925" s="8"/>
      <c r="E925" s="6"/>
      <c r="F925" s="6"/>
      <c r="G925" s="6"/>
      <c r="H925" s="6"/>
      <c r="I925" s="6"/>
      <c r="J925" s="105"/>
      <c r="K925" s="11"/>
      <c r="L925" s="6"/>
      <c r="M925" s="6"/>
      <c r="N925" s="12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8"/>
      <c r="C926" s="8"/>
      <c r="D926" s="8"/>
      <c r="E926" s="6"/>
      <c r="F926" s="6"/>
      <c r="G926" s="6"/>
      <c r="H926" s="6"/>
      <c r="I926" s="6"/>
      <c r="J926" s="105"/>
      <c r="K926" s="11"/>
      <c r="L926" s="6"/>
      <c r="M926" s="6"/>
      <c r="N926" s="12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8"/>
      <c r="C927" s="8"/>
      <c r="D927" s="8"/>
      <c r="E927" s="6"/>
      <c r="F927" s="6"/>
      <c r="G927" s="6"/>
      <c r="H927" s="6"/>
      <c r="I927" s="6"/>
      <c r="J927" s="105"/>
      <c r="K927" s="11"/>
      <c r="L927" s="6"/>
      <c r="M927" s="6"/>
      <c r="N927" s="12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8"/>
      <c r="C928" s="8"/>
      <c r="D928" s="8"/>
      <c r="E928" s="6"/>
      <c r="F928" s="6"/>
      <c r="G928" s="6"/>
      <c r="H928" s="6"/>
      <c r="I928" s="6"/>
      <c r="J928" s="105"/>
      <c r="K928" s="11"/>
      <c r="L928" s="6"/>
      <c r="M928" s="6"/>
      <c r="N928" s="12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8"/>
      <c r="C929" s="8"/>
      <c r="D929" s="8"/>
      <c r="E929" s="6"/>
      <c r="F929" s="6"/>
      <c r="G929" s="6"/>
      <c r="H929" s="6"/>
      <c r="I929" s="6"/>
      <c r="J929" s="105"/>
      <c r="K929" s="11"/>
      <c r="L929" s="6"/>
      <c r="M929" s="6"/>
      <c r="N929" s="12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8"/>
      <c r="C930" s="8"/>
      <c r="D930" s="8"/>
      <c r="E930" s="6"/>
      <c r="F930" s="6"/>
      <c r="G930" s="6"/>
      <c r="H930" s="6"/>
      <c r="I930" s="6"/>
      <c r="J930" s="105"/>
      <c r="K930" s="11"/>
      <c r="L930" s="6"/>
      <c r="M930" s="6"/>
      <c r="N930" s="12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8"/>
      <c r="C931" s="8"/>
      <c r="D931" s="8"/>
      <c r="E931" s="6"/>
      <c r="F931" s="6"/>
      <c r="G931" s="6"/>
      <c r="H931" s="6"/>
      <c r="I931" s="6"/>
      <c r="J931" s="105"/>
      <c r="K931" s="11"/>
      <c r="L931" s="6"/>
      <c r="M931" s="6"/>
      <c r="N931" s="12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8"/>
      <c r="C932" s="8"/>
      <c r="D932" s="8"/>
      <c r="E932" s="6"/>
      <c r="F932" s="6"/>
      <c r="G932" s="6"/>
      <c r="H932" s="6"/>
      <c r="I932" s="6"/>
      <c r="J932" s="105"/>
      <c r="K932" s="11"/>
      <c r="L932" s="6"/>
      <c r="M932" s="6"/>
      <c r="N932" s="12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8"/>
      <c r="C933" s="8"/>
      <c r="D933" s="8"/>
      <c r="E933" s="6"/>
      <c r="F933" s="6"/>
      <c r="G933" s="6"/>
      <c r="H933" s="6"/>
      <c r="I933" s="6"/>
      <c r="J933" s="105"/>
      <c r="K933" s="11"/>
      <c r="L933" s="6"/>
      <c r="M933" s="6"/>
      <c r="N933" s="12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8"/>
      <c r="C934" s="8"/>
      <c r="D934" s="8"/>
      <c r="E934" s="6"/>
      <c r="F934" s="6"/>
      <c r="G934" s="6"/>
      <c r="H934" s="6"/>
      <c r="I934" s="6"/>
      <c r="J934" s="105"/>
      <c r="K934" s="11"/>
      <c r="L934" s="6"/>
      <c r="M934" s="6"/>
      <c r="N934" s="12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8"/>
      <c r="C935" s="8"/>
      <c r="D935" s="8"/>
      <c r="E935" s="6"/>
      <c r="F935" s="6"/>
      <c r="G935" s="6"/>
      <c r="H935" s="6"/>
      <c r="I935" s="6"/>
      <c r="J935" s="105"/>
      <c r="K935" s="11"/>
      <c r="L935" s="6"/>
      <c r="M935" s="6"/>
      <c r="N935" s="12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8"/>
      <c r="C936" s="8"/>
      <c r="D936" s="8"/>
      <c r="E936" s="6"/>
      <c r="F936" s="6"/>
      <c r="G936" s="6"/>
      <c r="H936" s="6"/>
      <c r="I936" s="6"/>
      <c r="J936" s="105"/>
      <c r="K936" s="11"/>
      <c r="L936" s="6"/>
      <c r="M936" s="6"/>
      <c r="N936" s="12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8"/>
      <c r="C937" s="8"/>
      <c r="D937" s="8"/>
      <c r="E937" s="6"/>
      <c r="F937" s="6"/>
      <c r="G937" s="6"/>
      <c r="H937" s="6"/>
      <c r="I937" s="6"/>
      <c r="J937" s="105"/>
      <c r="K937" s="11"/>
      <c r="L937" s="6"/>
      <c r="M937" s="6"/>
      <c r="N937" s="12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8"/>
      <c r="C938" s="8"/>
      <c r="D938" s="8"/>
      <c r="E938" s="6"/>
      <c r="F938" s="6"/>
      <c r="G938" s="6"/>
      <c r="H938" s="6"/>
      <c r="I938" s="6"/>
      <c r="J938" s="105"/>
      <c r="K938" s="11"/>
      <c r="L938" s="6"/>
      <c r="M938" s="6"/>
      <c r="N938" s="12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8"/>
      <c r="C939" s="8"/>
      <c r="D939" s="8"/>
      <c r="E939" s="6"/>
      <c r="F939" s="6"/>
      <c r="G939" s="6"/>
      <c r="H939" s="6"/>
      <c r="I939" s="6"/>
      <c r="J939" s="105"/>
      <c r="K939" s="11"/>
      <c r="L939" s="6"/>
      <c r="M939" s="6"/>
      <c r="N939" s="12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8"/>
      <c r="C940" s="8"/>
      <c r="D940" s="8"/>
      <c r="E940" s="6"/>
      <c r="F940" s="6"/>
      <c r="G940" s="6"/>
      <c r="H940" s="6"/>
      <c r="I940" s="6"/>
      <c r="J940" s="105"/>
      <c r="K940" s="11"/>
      <c r="L940" s="6"/>
      <c r="M940" s="6"/>
      <c r="N940" s="12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8"/>
      <c r="C941" s="8"/>
      <c r="D941" s="8"/>
      <c r="E941" s="6"/>
      <c r="F941" s="6"/>
      <c r="G941" s="6"/>
      <c r="H941" s="6"/>
      <c r="I941" s="6"/>
      <c r="J941" s="105"/>
      <c r="K941" s="11"/>
      <c r="L941" s="6"/>
      <c r="M941" s="6"/>
      <c r="N941" s="12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8"/>
      <c r="C942" s="8"/>
      <c r="D942" s="8"/>
      <c r="E942" s="6"/>
      <c r="F942" s="6"/>
      <c r="G942" s="6"/>
      <c r="H942" s="6"/>
      <c r="I942" s="6"/>
      <c r="J942" s="105"/>
      <c r="K942" s="11"/>
      <c r="L942" s="6"/>
      <c r="M942" s="6"/>
      <c r="N942" s="12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8"/>
      <c r="C943" s="8"/>
      <c r="D943" s="8"/>
      <c r="E943" s="6"/>
      <c r="F943" s="6"/>
      <c r="G943" s="6"/>
      <c r="H943" s="6"/>
      <c r="I943" s="6"/>
      <c r="J943" s="105"/>
      <c r="K943" s="11"/>
      <c r="L943" s="6"/>
      <c r="M943" s="6"/>
      <c r="N943" s="12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8"/>
      <c r="C944" s="8"/>
      <c r="D944" s="8"/>
      <c r="E944" s="6"/>
      <c r="F944" s="6"/>
      <c r="G944" s="6"/>
      <c r="H944" s="6"/>
      <c r="I944" s="6"/>
      <c r="J944" s="105"/>
      <c r="K944" s="11"/>
      <c r="L944" s="6"/>
      <c r="M944" s="6"/>
      <c r="N944" s="12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8"/>
      <c r="C945" s="8"/>
      <c r="D945" s="8"/>
      <c r="E945" s="6"/>
      <c r="F945" s="6"/>
      <c r="G945" s="6"/>
      <c r="H945" s="6"/>
      <c r="I945" s="6"/>
      <c r="J945" s="105"/>
      <c r="K945" s="11"/>
      <c r="L945" s="6"/>
      <c r="M945" s="6"/>
      <c r="N945" s="12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8"/>
      <c r="C946" s="8"/>
      <c r="D946" s="8"/>
      <c r="E946" s="6"/>
      <c r="F946" s="6"/>
      <c r="G946" s="6"/>
      <c r="H946" s="6"/>
      <c r="I946" s="6"/>
      <c r="J946" s="105"/>
      <c r="K946" s="11"/>
      <c r="L946" s="6"/>
      <c r="M946" s="6"/>
      <c r="N946" s="12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8"/>
      <c r="C947" s="8"/>
      <c r="D947" s="8"/>
      <c r="E947" s="6"/>
      <c r="F947" s="6"/>
      <c r="G947" s="6"/>
      <c r="H947" s="6"/>
      <c r="I947" s="6"/>
      <c r="J947" s="105"/>
      <c r="K947" s="11"/>
      <c r="L947" s="6"/>
      <c r="M947" s="6"/>
      <c r="N947" s="12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8"/>
      <c r="C948" s="8"/>
      <c r="D948" s="8"/>
      <c r="E948" s="6"/>
      <c r="F948" s="6"/>
      <c r="G948" s="6"/>
      <c r="H948" s="6"/>
      <c r="I948" s="6"/>
      <c r="J948" s="105"/>
      <c r="K948" s="11"/>
      <c r="L948" s="6"/>
      <c r="M948" s="6"/>
      <c r="N948" s="12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8"/>
      <c r="C949" s="8"/>
      <c r="D949" s="8"/>
      <c r="E949" s="6"/>
      <c r="F949" s="6"/>
      <c r="G949" s="6"/>
      <c r="H949" s="6"/>
      <c r="I949" s="6"/>
      <c r="J949" s="105"/>
      <c r="K949" s="11"/>
      <c r="L949" s="6"/>
      <c r="M949" s="6"/>
      <c r="N949" s="12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8"/>
      <c r="C950" s="8"/>
      <c r="D950" s="8"/>
      <c r="E950" s="6"/>
      <c r="F950" s="6"/>
      <c r="G950" s="6"/>
      <c r="H950" s="6"/>
      <c r="I950" s="6"/>
      <c r="J950" s="105"/>
      <c r="K950" s="11"/>
      <c r="L950" s="6"/>
      <c r="M950" s="6"/>
      <c r="N950" s="12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8"/>
      <c r="C951" s="8"/>
      <c r="D951" s="8"/>
      <c r="E951" s="6"/>
      <c r="F951" s="6"/>
      <c r="G951" s="6"/>
      <c r="H951" s="6"/>
      <c r="I951" s="6"/>
      <c r="J951" s="105"/>
      <c r="K951" s="11"/>
      <c r="L951" s="6"/>
      <c r="M951" s="6"/>
      <c r="N951" s="12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8"/>
      <c r="C952" s="8"/>
      <c r="D952" s="8"/>
      <c r="E952" s="6"/>
      <c r="F952" s="6"/>
      <c r="G952" s="6"/>
      <c r="H952" s="6"/>
      <c r="I952" s="6"/>
      <c r="J952" s="105"/>
      <c r="K952" s="11"/>
      <c r="L952" s="6"/>
      <c r="M952" s="6"/>
      <c r="N952" s="12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8"/>
      <c r="C953" s="8"/>
      <c r="D953" s="8"/>
      <c r="E953" s="6"/>
      <c r="F953" s="6"/>
      <c r="G953" s="6"/>
      <c r="H953" s="6"/>
      <c r="I953" s="6"/>
      <c r="J953" s="105"/>
      <c r="K953" s="11"/>
      <c r="L953" s="6"/>
      <c r="M953" s="6"/>
      <c r="N953" s="12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8"/>
      <c r="C954" s="8"/>
      <c r="D954" s="8"/>
      <c r="E954" s="6"/>
      <c r="F954" s="6"/>
      <c r="G954" s="6"/>
      <c r="H954" s="6"/>
      <c r="I954" s="6"/>
      <c r="J954" s="105"/>
      <c r="K954" s="11"/>
      <c r="L954" s="6"/>
      <c r="M954" s="6"/>
      <c r="N954" s="12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8"/>
      <c r="C955" s="8"/>
      <c r="D955" s="8"/>
      <c r="E955" s="6"/>
      <c r="F955" s="6"/>
      <c r="G955" s="6"/>
      <c r="H955" s="6"/>
      <c r="I955" s="6"/>
      <c r="J955" s="105"/>
      <c r="K955" s="11"/>
      <c r="L955" s="6"/>
      <c r="M955" s="6"/>
      <c r="N955" s="12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8"/>
      <c r="C956" s="8"/>
      <c r="D956" s="8"/>
      <c r="E956" s="6"/>
      <c r="F956" s="6"/>
      <c r="G956" s="6"/>
      <c r="H956" s="6"/>
      <c r="I956" s="6"/>
      <c r="J956" s="105"/>
      <c r="K956" s="11"/>
      <c r="L956" s="6"/>
      <c r="M956" s="6"/>
      <c r="N956" s="12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8"/>
      <c r="C957" s="8"/>
      <c r="D957" s="8"/>
      <c r="E957" s="6"/>
      <c r="F957" s="6"/>
      <c r="G957" s="6"/>
      <c r="H957" s="6"/>
      <c r="I957" s="6"/>
      <c r="J957" s="105"/>
      <c r="K957" s="11"/>
      <c r="L957" s="6"/>
      <c r="M957" s="6"/>
      <c r="N957" s="12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8"/>
      <c r="C958" s="8"/>
      <c r="D958" s="8"/>
      <c r="E958" s="6"/>
      <c r="F958" s="6"/>
      <c r="G958" s="6"/>
      <c r="H958" s="6"/>
      <c r="I958" s="6"/>
      <c r="J958" s="105"/>
      <c r="K958" s="11"/>
      <c r="L958" s="6"/>
      <c r="M958" s="6"/>
      <c r="N958" s="12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8"/>
      <c r="C959" s="8"/>
      <c r="D959" s="8"/>
      <c r="E959" s="6"/>
      <c r="F959" s="6"/>
      <c r="G959" s="6"/>
      <c r="H959" s="6"/>
      <c r="I959" s="6"/>
      <c r="J959" s="105"/>
      <c r="K959" s="11"/>
      <c r="L959" s="6"/>
      <c r="M959" s="6"/>
      <c r="N959" s="12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8"/>
      <c r="C960" s="8"/>
      <c r="D960" s="8"/>
      <c r="E960" s="6"/>
      <c r="F960" s="6"/>
      <c r="G960" s="6"/>
      <c r="H960" s="6"/>
      <c r="I960" s="6"/>
      <c r="J960" s="105"/>
      <c r="K960" s="11"/>
      <c r="L960" s="6"/>
      <c r="M960" s="6"/>
      <c r="N960" s="12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8"/>
      <c r="C961" s="8"/>
      <c r="D961" s="8"/>
      <c r="E961" s="6"/>
      <c r="F961" s="6"/>
      <c r="G961" s="6"/>
      <c r="H961" s="6"/>
      <c r="I961" s="6"/>
      <c r="J961" s="105"/>
      <c r="K961" s="11"/>
      <c r="L961" s="6"/>
      <c r="M961" s="6"/>
      <c r="N961" s="12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8"/>
      <c r="C962" s="8"/>
      <c r="D962" s="8"/>
      <c r="E962" s="6"/>
      <c r="F962" s="6"/>
      <c r="G962" s="6"/>
      <c r="H962" s="6"/>
      <c r="I962" s="6"/>
      <c r="J962" s="105"/>
      <c r="K962" s="11"/>
      <c r="L962" s="6"/>
      <c r="M962" s="6"/>
      <c r="N962" s="12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8"/>
      <c r="C963" s="8"/>
      <c r="D963" s="8"/>
      <c r="E963" s="6"/>
      <c r="F963" s="6"/>
      <c r="G963" s="6"/>
      <c r="H963" s="6"/>
      <c r="I963" s="6"/>
      <c r="J963" s="105"/>
      <c r="K963" s="11"/>
      <c r="L963" s="6"/>
      <c r="M963" s="6"/>
      <c r="N963" s="12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8"/>
      <c r="C964" s="8"/>
      <c r="D964" s="8"/>
      <c r="E964" s="6"/>
      <c r="F964" s="6"/>
      <c r="G964" s="6"/>
      <c r="H964" s="6"/>
      <c r="I964" s="6"/>
      <c r="J964" s="105"/>
      <c r="K964" s="11"/>
      <c r="L964" s="6"/>
      <c r="M964" s="6"/>
      <c r="N964" s="12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8"/>
      <c r="C965" s="8"/>
      <c r="D965" s="8"/>
      <c r="E965" s="6"/>
      <c r="F965" s="6"/>
      <c r="G965" s="6"/>
      <c r="H965" s="6"/>
      <c r="I965" s="6"/>
      <c r="J965" s="105"/>
      <c r="K965" s="11"/>
      <c r="L965" s="6"/>
      <c r="M965" s="6"/>
      <c r="N965" s="12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8"/>
      <c r="C966" s="8"/>
      <c r="D966" s="8"/>
      <c r="E966" s="6"/>
      <c r="F966" s="6"/>
      <c r="G966" s="6"/>
      <c r="H966" s="6"/>
      <c r="I966" s="6"/>
      <c r="J966" s="105"/>
      <c r="K966" s="11"/>
      <c r="L966" s="6"/>
      <c r="M966" s="6"/>
      <c r="N966" s="12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8"/>
      <c r="C967" s="8"/>
      <c r="D967" s="8"/>
      <c r="E967" s="6"/>
      <c r="F967" s="6"/>
      <c r="G967" s="6"/>
      <c r="H967" s="6"/>
      <c r="I967" s="6"/>
      <c r="J967" s="105"/>
      <c r="K967" s="11"/>
      <c r="L967" s="6"/>
      <c r="M967" s="6"/>
      <c r="N967" s="12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8"/>
      <c r="C968" s="8"/>
      <c r="D968" s="8"/>
      <c r="E968" s="6"/>
      <c r="F968" s="6"/>
      <c r="G968" s="6"/>
      <c r="H968" s="6"/>
      <c r="I968" s="6"/>
      <c r="J968" s="105"/>
      <c r="K968" s="11"/>
      <c r="L968" s="6"/>
      <c r="M968" s="6"/>
      <c r="N968" s="12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8"/>
      <c r="C969" s="8"/>
      <c r="D969" s="8"/>
      <c r="E969" s="6"/>
      <c r="F969" s="6"/>
      <c r="G969" s="6"/>
      <c r="H969" s="6"/>
      <c r="I969" s="6"/>
      <c r="J969" s="105"/>
      <c r="K969" s="11"/>
      <c r="L969" s="6"/>
      <c r="M969" s="6"/>
      <c r="N969" s="12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8"/>
      <c r="C970" s="8"/>
      <c r="D970" s="8"/>
      <c r="E970" s="6"/>
      <c r="F970" s="6"/>
      <c r="G970" s="6"/>
      <c r="H970" s="6"/>
      <c r="I970" s="6"/>
      <c r="J970" s="105"/>
      <c r="K970" s="11"/>
      <c r="L970" s="6"/>
      <c r="M970" s="6"/>
      <c r="N970" s="12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8"/>
      <c r="C971" s="8"/>
      <c r="D971" s="8"/>
      <c r="E971" s="6"/>
      <c r="F971" s="6"/>
      <c r="G971" s="6"/>
      <c r="H971" s="6"/>
      <c r="I971" s="6"/>
      <c r="J971" s="105"/>
      <c r="K971" s="11"/>
      <c r="L971" s="6"/>
      <c r="M971" s="6"/>
      <c r="N971" s="12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8"/>
      <c r="C972" s="8"/>
      <c r="D972" s="8"/>
      <c r="E972" s="6"/>
      <c r="F972" s="6"/>
      <c r="G972" s="6"/>
      <c r="H972" s="6"/>
      <c r="I972" s="6"/>
      <c r="J972" s="105"/>
      <c r="K972" s="11"/>
      <c r="L972" s="6"/>
      <c r="M972" s="6"/>
      <c r="N972" s="12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8"/>
      <c r="C973" s="8"/>
      <c r="D973" s="8"/>
      <c r="E973" s="6"/>
      <c r="F973" s="6"/>
      <c r="G973" s="6"/>
      <c r="H973" s="6"/>
      <c r="I973" s="6"/>
      <c r="J973" s="105"/>
      <c r="K973" s="11"/>
      <c r="L973" s="6"/>
      <c r="M973" s="6"/>
      <c r="N973" s="12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8"/>
      <c r="C974" s="8"/>
      <c r="D974" s="8"/>
      <c r="E974" s="6"/>
      <c r="F974" s="6"/>
      <c r="G974" s="6"/>
      <c r="H974" s="6"/>
      <c r="I974" s="6"/>
      <c r="J974" s="105"/>
      <c r="K974" s="11"/>
      <c r="L974" s="6"/>
      <c r="M974" s="6"/>
      <c r="N974" s="12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8"/>
      <c r="C975" s="8"/>
      <c r="D975" s="8"/>
      <c r="E975" s="6"/>
      <c r="F975" s="6"/>
      <c r="G975" s="6"/>
      <c r="H975" s="6"/>
      <c r="I975" s="6"/>
      <c r="J975" s="105"/>
      <c r="K975" s="11"/>
      <c r="L975" s="6"/>
      <c r="M975" s="6"/>
      <c r="N975" s="12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8"/>
      <c r="C976" s="8"/>
      <c r="D976" s="8"/>
      <c r="E976" s="6"/>
      <c r="F976" s="6"/>
      <c r="G976" s="6"/>
      <c r="H976" s="6"/>
      <c r="I976" s="6"/>
      <c r="J976" s="105"/>
      <c r="K976" s="11"/>
      <c r="L976" s="6"/>
      <c r="M976" s="6"/>
      <c r="N976" s="12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8"/>
      <c r="C977" s="8"/>
      <c r="D977" s="8"/>
      <c r="E977" s="6"/>
      <c r="F977" s="6"/>
      <c r="G977" s="6"/>
      <c r="H977" s="6"/>
      <c r="I977" s="6"/>
      <c r="J977" s="105"/>
      <c r="K977" s="11"/>
      <c r="L977" s="6"/>
      <c r="M977" s="6"/>
      <c r="N977" s="12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8"/>
      <c r="C978" s="8"/>
      <c r="D978" s="8"/>
      <c r="E978" s="6"/>
      <c r="F978" s="6"/>
      <c r="G978" s="6"/>
      <c r="H978" s="6"/>
      <c r="I978" s="6"/>
      <c r="J978" s="105"/>
      <c r="K978" s="11"/>
      <c r="L978" s="6"/>
      <c r="M978" s="6"/>
      <c r="N978" s="12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8"/>
      <c r="C979" s="8"/>
      <c r="D979" s="8"/>
      <c r="E979" s="6"/>
      <c r="F979" s="6"/>
      <c r="G979" s="6"/>
      <c r="H979" s="6"/>
      <c r="I979" s="6"/>
      <c r="J979" s="105"/>
      <c r="K979" s="11"/>
      <c r="L979" s="6"/>
      <c r="M979" s="6"/>
      <c r="N979" s="12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8"/>
      <c r="C980" s="8"/>
      <c r="D980" s="8"/>
      <c r="E980" s="6"/>
      <c r="F980" s="6"/>
      <c r="G980" s="6"/>
      <c r="H980" s="6"/>
      <c r="I980" s="6"/>
      <c r="J980" s="105"/>
      <c r="K980" s="11"/>
      <c r="L980" s="6"/>
      <c r="M980" s="6"/>
      <c r="N980" s="12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8"/>
      <c r="C981" s="8"/>
      <c r="D981" s="8"/>
      <c r="E981" s="6"/>
      <c r="F981" s="6"/>
      <c r="G981" s="6"/>
      <c r="H981" s="6"/>
      <c r="I981" s="6"/>
      <c r="J981" s="105"/>
      <c r="K981" s="11"/>
      <c r="L981" s="6"/>
      <c r="M981" s="6"/>
      <c r="N981" s="12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8"/>
      <c r="C982" s="8"/>
      <c r="D982" s="8"/>
      <c r="E982" s="6"/>
      <c r="F982" s="6"/>
      <c r="G982" s="6"/>
      <c r="H982" s="6"/>
      <c r="I982" s="6"/>
      <c r="J982" s="105"/>
      <c r="K982" s="11"/>
      <c r="L982" s="6"/>
      <c r="M982" s="6"/>
      <c r="N982" s="12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8"/>
      <c r="C983" s="8"/>
      <c r="D983" s="8"/>
      <c r="E983" s="6"/>
      <c r="F983" s="6"/>
      <c r="G983" s="6"/>
      <c r="H983" s="6"/>
      <c r="I983" s="6"/>
      <c r="J983" s="105"/>
      <c r="K983" s="11"/>
      <c r="L983" s="6"/>
      <c r="M983" s="6"/>
      <c r="N983" s="12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8"/>
      <c r="C984" s="8"/>
      <c r="D984" s="8"/>
      <c r="E984" s="6"/>
      <c r="F984" s="6"/>
      <c r="G984" s="6"/>
      <c r="H984" s="6"/>
      <c r="I984" s="6"/>
      <c r="J984" s="105"/>
      <c r="K984" s="11"/>
      <c r="L984" s="6"/>
      <c r="M984" s="6"/>
      <c r="N984" s="12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8"/>
      <c r="C985" s="8"/>
      <c r="D985" s="8"/>
      <c r="E985" s="6"/>
      <c r="F985" s="6"/>
      <c r="G985" s="6"/>
      <c r="H985" s="6"/>
      <c r="I985" s="6"/>
      <c r="J985" s="105"/>
      <c r="K985" s="11"/>
      <c r="L985" s="6"/>
      <c r="M985" s="6"/>
      <c r="N985" s="12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8"/>
      <c r="C986" s="8"/>
      <c r="D986" s="8"/>
      <c r="E986" s="6"/>
      <c r="F986" s="6"/>
      <c r="G986" s="6"/>
      <c r="H986" s="6"/>
      <c r="I986" s="6"/>
      <c r="J986" s="105"/>
      <c r="K986" s="11"/>
      <c r="L986" s="6"/>
      <c r="M986" s="6"/>
      <c r="N986" s="12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8"/>
      <c r="C987" s="8"/>
      <c r="D987" s="8"/>
      <c r="E987" s="6"/>
      <c r="F987" s="6"/>
      <c r="G987" s="6"/>
      <c r="H987" s="6"/>
      <c r="I987" s="6"/>
      <c r="J987" s="105"/>
      <c r="K987" s="11"/>
      <c r="L987" s="6"/>
      <c r="M987" s="6"/>
      <c r="N987" s="12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8"/>
      <c r="C988" s="8"/>
      <c r="D988" s="8"/>
      <c r="E988" s="6"/>
      <c r="F988" s="6"/>
      <c r="G988" s="6"/>
      <c r="H988" s="6"/>
      <c r="I988" s="6"/>
      <c r="J988" s="105"/>
      <c r="K988" s="11"/>
      <c r="L988" s="6"/>
      <c r="M988" s="6"/>
      <c r="N988" s="12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8"/>
      <c r="C989" s="8"/>
      <c r="D989" s="8"/>
      <c r="E989" s="6"/>
      <c r="F989" s="6"/>
      <c r="G989" s="6"/>
      <c r="H989" s="6"/>
      <c r="I989" s="6"/>
      <c r="J989" s="105"/>
      <c r="K989" s="11"/>
      <c r="L989" s="6"/>
      <c r="M989" s="6"/>
      <c r="N989" s="12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8"/>
      <c r="C990" s="8"/>
      <c r="D990" s="8"/>
      <c r="E990" s="6"/>
      <c r="F990" s="6"/>
      <c r="G990" s="6"/>
      <c r="H990" s="6"/>
      <c r="I990" s="6"/>
      <c r="J990" s="105"/>
      <c r="K990" s="11"/>
      <c r="L990" s="6"/>
      <c r="M990" s="6"/>
      <c r="N990" s="12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8"/>
      <c r="C991" s="8"/>
      <c r="D991" s="8"/>
      <c r="E991" s="6"/>
      <c r="F991" s="6"/>
      <c r="G991" s="6"/>
      <c r="H991" s="6"/>
      <c r="I991" s="6"/>
      <c r="J991" s="105"/>
      <c r="K991" s="11"/>
      <c r="L991" s="6"/>
      <c r="M991" s="6"/>
      <c r="N991" s="12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8"/>
      <c r="C992" s="8"/>
      <c r="D992" s="8"/>
      <c r="E992" s="6"/>
      <c r="F992" s="6"/>
      <c r="G992" s="6"/>
      <c r="H992" s="6"/>
      <c r="I992" s="6"/>
      <c r="J992" s="105"/>
      <c r="K992" s="11"/>
      <c r="L992" s="6"/>
      <c r="M992" s="6"/>
      <c r="N992" s="12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8"/>
      <c r="C993" s="8"/>
      <c r="D993" s="8"/>
      <c r="E993" s="6"/>
      <c r="F993" s="6"/>
      <c r="G993" s="6"/>
      <c r="H993" s="6"/>
      <c r="I993" s="6"/>
      <c r="J993" s="105"/>
      <c r="K993" s="11"/>
      <c r="L993" s="6"/>
      <c r="M993" s="6"/>
      <c r="N993" s="12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8"/>
      <c r="C994" s="8"/>
      <c r="D994" s="8"/>
      <c r="E994" s="6"/>
      <c r="F994" s="6"/>
      <c r="G994" s="6"/>
      <c r="H994" s="6"/>
      <c r="I994" s="6"/>
      <c r="J994" s="105"/>
      <c r="K994" s="11"/>
      <c r="L994" s="6"/>
      <c r="M994" s="6"/>
      <c r="N994" s="12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8"/>
      <c r="C995" s="8"/>
      <c r="D995" s="8"/>
      <c r="E995" s="6"/>
      <c r="F995" s="6"/>
      <c r="G995" s="6"/>
      <c r="H995" s="6"/>
      <c r="I995" s="6"/>
      <c r="J995" s="105"/>
      <c r="K995" s="11"/>
      <c r="L995" s="6"/>
      <c r="M995" s="6"/>
      <c r="N995" s="12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8"/>
      <c r="C996" s="8"/>
      <c r="D996" s="8"/>
      <c r="E996" s="6"/>
      <c r="F996" s="6"/>
      <c r="G996" s="6"/>
      <c r="H996" s="6"/>
      <c r="I996" s="6"/>
      <c r="J996" s="105"/>
      <c r="K996" s="11"/>
      <c r="L996" s="6"/>
      <c r="M996" s="6"/>
      <c r="N996" s="12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8"/>
      <c r="C997" s="8"/>
      <c r="D997" s="8"/>
      <c r="E997" s="6"/>
      <c r="F997" s="6"/>
      <c r="G997" s="6"/>
      <c r="H997" s="6"/>
      <c r="I997" s="6"/>
      <c r="J997" s="105"/>
      <c r="K997" s="11"/>
      <c r="L997" s="6"/>
      <c r="M997" s="6"/>
      <c r="N997" s="12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8"/>
      <c r="C998" s="8"/>
      <c r="D998" s="8"/>
      <c r="E998" s="6"/>
      <c r="F998" s="6"/>
      <c r="G998" s="6"/>
      <c r="H998" s="6"/>
      <c r="I998" s="6"/>
      <c r="J998" s="105"/>
      <c r="K998" s="11"/>
      <c r="L998" s="6"/>
      <c r="M998" s="6"/>
      <c r="N998" s="12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8"/>
      <c r="C999" s="8"/>
      <c r="D999" s="8"/>
      <c r="E999" s="6"/>
      <c r="F999" s="6"/>
      <c r="G999" s="6"/>
      <c r="H999" s="6"/>
      <c r="I999" s="6"/>
      <c r="J999" s="105"/>
      <c r="K999" s="11"/>
      <c r="L999" s="6"/>
      <c r="M999" s="6"/>
      <c r="N999" s="12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8"/>
      <c r="C1000" s="8"/>
      <c r="D1000" s="8"/>
      <c r="E1000" s="6"/>
      <c r="F1000" s="6"/>
      <c r="G1000" s="6"/>
      <c r="H1000" s="6"/>
      <c r="I1000" s="6"/>
      <c r="J1000" s="105"/>
      <c r="K1000" s="11"/>
      <c r="L1000" s="6"/>
      <c r="M1000" s="6"/>
      <c r="N1000" s="12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>
      <c r="A1001" s="6"/>
      <c r="B1001" s="8"/>
      <c r="C1001" s="8"/>
      <c r="D1001" s="8"/>
      <c r="E1001" s="6"/>
      <c r="F1001" s="6"/>
      <c r="G1001" s="6"/>
      <c r="H1001" s="6"/>
      <c r="I1001" s="6"/>
      <c r="J1001" s="105"/>
      <c r="K1001" s="11"/>
      <c r="L1001" s="6"/>
      <c r="M1001" s="6"/>
      <c r="N1001" s="12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mergeCells count="5">
    <mergeCell ref="B2:E2"/>
    <mergeCell ref="F2:H2"/>
    <mergeCell ref="I2:K2"/>
    <mergeCell ref="L2:N2"/>
    <mergeCell ref="O2:Q2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AI1001"/>
  <sheetViews>
    <sheetView showGridLines="0" topLeftCell="O1" workbookViewId="0">
      <selection activeCell="AB25" sqref="AB25"/>
    </sheetView>
  </sheetViews>
  <sheetFormatPr baseColWidth="10" defaultColWidth="14.42578125" defaultRowHeight="15" customHeight="1"/>
  <cols>
    <col min="1" max="2" width="10.7109375" customWidth="1"/>
    <col min="3" max="3" width="46.140625" customWidth="1"/>
    <col min="4" max="32" width="12.85546875" customWidth="1"/>
    <col min="33" max="33" width="13.42578125" customWidth="1"/>
    <col min="34" max="35" width="10.7109375" customWidth="1"/>
  </cols>
  <sheetData>
    <row r="1" spans="3:35"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3:3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3:35" ht="15" customHeight="1">
      <c r="C3" s="313"/>
      <c r="D3" s="315" t="s">
        <v>105</v>
      </c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78"/>
      <c r="AG3" s="290" t="s">
        <v>279</v>
      </c>
      <c r="AH3" s="287"/>
      <c r="AI3" s="282"/>
    </row>
    <row r="4" spans="3:35" ht="15" customHeight="1">
      <c r="C4" s="314"/>
      <c r="D4" s="277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78"/>
      <c r="AG4" s="279"/>
      <c r="AH4" s="288"/>
      <c r="AI4" s="280"/>
    </row>
    <row r="5" spans="3:35" ht="15" customHeight="1">
      <c r="C5" s="314"/>
      <c r="D5" s="277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78"/>
      <c r="AG5" s="273" t="s">
        <v>1</v>
      </c>
      <c r="AH5" s="274"/>
      <c r="AI5" s="270"/>
    </row>
    <row r="6" spans="3:35" ht="15" customHeight="1">
      <c r="C6" s="314"/>
      <c r="D6" s="279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0"/>
      <c r="AG6" s="273" t="s">
        <v>281</v>
      </c>
      <c r="AH6" s="274"/>
      <c r="AI6" s="270"/>
    </row>
    <row r="7" spans="3:35" ht="30">
      <c r="C7" s="36" t="s">
        <v>106</v>
      </c>
      <c r="D7" s="107" t="s">
        <v>65</v>
      </c>
      <c r="E7" s="107" t="s">
        <v>107</v>
      </c>
      <c r="F7" s="108" t="s">
        <v>68</v>
      </c>
      <c r="G7" s="107" t="s">
        <v>69</v>
      </c>
      <c r="H7" s="107" t="s">
        <v>70</v>
      </c>
      <c r="I7" s="109" t="s">
        <v>72</v>
      </c>
      <c r="J7" s="107" t="s">
        <v>73</v>
      </c>
      <c r="K7" s="107" t="s">
        <v>74</v>
      </c>
      <c r="L7" s="110" t="s">
        <v>77</v>
      </c>
      <c r="M7" s="107" t="s">
        <v>78</v>
      </c>
      <c r="N7" s="107" t="s">
        <v>79</v>
      </c>
      <c r="O7" s="111" t="s">
        <v>108</v>
      </c>
      <c r="P7" s="107" t="s">
        <v>81</v>
      </c>
      <c r="Q7" s="107" t="s">
        <v>79</v>
      </c>
      <c r="R7" s="112" t="s">
        <v>83</v>
      </c>
      <c r="S7" s="107" t="s">
        <v>85</v>
      </c>
      <c r="T7" s="107" t="s">
        <v>87</v>
      </c>
      <c r="U7" s="113" t="s">
        <v>90</v>
      </c>
      <c r="V7" s="107" t="s">
        <v>91</v>
      </c>
      <c r="W7" s="107" t="s">
        <v>92</v>
      </c>
      <c r="X7" s="114" t="s">
        <v>94</v>
      </c>
      <c r="Y7" s="107" t="s">
        <v>95</v>
      </c>
      <c r="Z7" s="107" t="s">
        <v>96</v>
      </c>
      <c r="AA7" s="115" t="s">
        <v>98</v>
      </c>
      <c r="AB7" s="107" t="s">
        <v>99</v>
      </c>
      <c r="AC7" s="107" t="s">
        <v>100</v>
      </c>
      <c r="AD7" s="116" t="s">
        <v>102</v>
      </c>
      <c r="AE7" s="107" t="s">
        <v>103</v>
      </c>
      <c r="AF7" s="107" t="s">
        <v>104</v>
      </c>
      <c r="AG7" s="117" t="s">
        <v>109</v>
      </c>
      <c r="AH7" s="316" t="s">
        <v>110</v>
      </c>
      <c r="AI7" s="270"/>
    </row>
    <row r="8" spans="3:35">
      <c r="C8" s="107" t="s">
        <v>65</v>
      </c>
      <c r="D8" s="118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1"/>
      <c r="AH8" s="317"/>
      <c r="AI8" s="270"/>
    </row>
    <row r="9" spans="3:35">
      <c r="C9" s="107" t="s">
        <v>107</v>
      </c>
      <c r="D9" s="122"/>
      <c r="E9" s="118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1"/>
      <c r="AH9" s="317"/>
      <c r="AI9" s="270"/>
    </row>
    <row r="10" spans="3:35" ht="16.5" customHeight="1">
      <c r="C10" s="123" t="s">
        <v>111</v>
      </c>
      <c r="D10" s="120"/>
      <c r="E10" s="124"/>
      <c r="F10" s="118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1"/>
      <c r="AH10" s="317"/>
      <c r="AI10" s="270"/>
    </row>
    <row r="11" spans="3:35" ht="16.5" customHeight="1">
      <c r="C11" s="107" t="s">
        <v>69</v>
      </c>
      <c r="D11" s="120"/>
      <c r="E11" s="120"/>
      <c r="F11" s="120"/>
      <c r="G11" s="118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1"/>
      <c r="AH11" s="317"/>
      <c r="AI11" s="270"/>
    </row>
    <row r="12" spans="3:35" ht="16.5" customHeight="1">
      <c r="C12" s="107" t="s">
        <v>70</v>
      </c>
      <c r="D12" s="120"/>
      <c r="E12" s="120"/>
      <c r="F12" s="120"/>
      <c r="G12" s="120"/>
      <c r="H12" s="118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  <c r="AH12" s="317"/>
      <c r="AI12" s="270"/>
    </row>
    <row r="13" spans="3:35" ht="16.5" customHeight="1">
      <c r="C13" s="125" t="s">
        <v>112</v>
      </c>
      <c r="D13" s="120"/>
      <c r="E13" s="120"/>
      <c r="F13" s="120"/>
      <c r="G13" s="120"/>
      <c r="H13" s="120"/>
      <c r="I13" s="118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1"/>
      <c r="AH13" s="317"/>
      <c r="AI13" s="270"/>
    </row>
    <row r="14" spans="3:35" ht="16.5" customHeight="1">
      <c r="C14" s="2" t="s">
        <v>73</v>
      </c>
      <c r="D14" s="120"/>
      <c r="E14" s="120"/>
      <c r="F14" s="120"/>
      <c r="G14" s="120"/>
      <c r="H14" s="120"/>
      <c r="I14" s="120"/>
      <c r="J14" s="118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1"/>
      <c r="AH14" s="317"/>
      <c r="AI14" s="270"/>
    </row>
    <row r="15" spans="3:35" ht="16.5" customHeight="1">
      <c r="C15" s="2" t="s">
        <v>74</v>
      </c>
      <c r="D15" s="120"/>
      <c r="E15" s="120"/>
      <c r="F15" s="120"/>
      <c r="G15" s="120"/>
      <c r="H15" s="120"/>
      <c r="I15" s="120"/>
      <c r="J15" s="120"/>
      <c r="K15" s="118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1"/>
      <c r="AH15" s="317"/>
      <c r="AI15" s="270"/>
    </row>
    <row r="16" spans="3:35" ht="16.5" customHeight="1">
      <c r="C16" s="126" t="s">
        <v>113</v>
      </c>
      <c r="D16" s="120"/>
      <c r="E16" s="120"/>
      <c r="F16" s="120"/>
      <c r="G16" s="120"/>
      <c r="H16" s="120"/>
      <c r="I16" s="120"/>
      <c r="J16" s="120"/>
      <c r="K16" s="120"/>
      <c r="L16" s="118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  <c r="AH16" s="317"/>
      <c r="AI16" s="270"/>
    </row>
    <row r="17" spans="3:35" ht="16.5" customHeight="1">
      <c r="C17" s="127" t="s">
        <v>78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18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1"/>
      <c r="AH17" s="317"/>
      <c r="AI17" s="270"/>
    </row>
    <row r="18" spans="3:35" ht="16.5" customHeight="1">
      <c r="C18" s="127" t="s">
        <v>79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18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1"/>
      <c r="AH18" s="317"/>
      <c r="AI18" s="270"/>
    </row>
    <row r="19" spans="3:35" ht="16.5" customHeight="1">
      <c r="C19" s="128" t="s">
        <v>114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18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317"/>
      <c r="AI19" s="270"/>
    </row>
    <row r="20" spans="3:35" ht="16.5" customHeight="1">
      <c r="C20" s="2" t="s">
        <v>81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18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1"/>
      <c r="AH20" s="317"/>
      <c r="AI20" s="270"/>
    </row>
    <row r="21" spans="3:35" ht="16.5" customHeight="1">
      <c r="C21" s="2" t="s">
        <v>79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18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1"/>
      <c r="AH21" s="317"/>
      <c r="AI21" s="270"/>
    </row>
    <row r="22" spans="3:35" ht="16.5" customHeight="1">
      <c r="C22" s="129" t="s">
        <v>115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18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1"/>
      <c r="AH22" s="317"/>
      <c r="AI22" s="270"/>
    </row>
    <row r="23" spans="3:35" ht="16.5" customHeight="1">
      <c r="C23" s="130" t="s">
        <v>85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18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1"/>
      <c r="AH23" s="317"/>
      <c r="AI23" s="270"/>
    </row>
    <row r="24" spans="3:35" ht="16.5" customHeight="1">
      <c r="C24" s="130" t="s">
        <v>87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18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1"/>
      <c r="AH24" s="317"/>
      <c r="AI24" s="270"/>
    </row>
    <row r="25" spans="3:35" ht="16.5" customHeight="1">
      <c r="C25" s="131" t="s">
        <v>116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18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1"/>
      <c r="AH25" s="317"/>
      <c r="AI25" s="270"/>
    </row>
    <row r="26" spans="3:35" ht="16.5" customHeight="1">
      <c r="C26" s="2" t="s">
        <v>91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18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1"/>
      <c r="AH26" s="317"/>
      <c r="AI26" s="270"/>
    </row>
    <row r="27" spans="3:35" ht="16.5" customHeight="1">
      <c r="C27" s="2" t="s">
        <v>92</v>
      </c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18"/>
      <c r="X27" s="120"/>
      <c r="Y27" s="120"/>
      <c r="Z27" s="120"/>
      <c r="AA27" s="120"/>
      <c r="AB27" s="120"/>
      <c r="AC27" s="120"/>
      <c r="AD27" s="120"/>
      <c r="AE27" s="120"/>
      <c r="AF27" s="120"/>
      <c r="AG27" s="121"/>
      <c r="AH27" s="317"/>
      <c r="AI27" s="270"/>
    </row>
    <row r="28" spans="3:35" ht="16.5" customHeight="1">
      <c r="C28" s="132" t="s">
        <v>117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18"/>
      <c r="Y28" s="120"/>
      <c r="Z28" s="120"/>
      <c r="AA28" s="120"/>
      <c r="AB28" s="120"/>
      <c r="AC28" s="120"/>
      <c r="AD28" s="120"/>
      <c r="AE28" s="120"/>
      <c r="AF28" s="120"/>
      <c r="AG28" s="121"/>
      <c r="AH28" s="317"/>
      <c r="AI28" s="270"/>
    </row>
    <row r="29" spans="3:35" ht="16.5" customHeight="1">
      <c r="C29" s="2" t="s">
        <v>95</v>
      </c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18"/>
      <c r="Z29" s="120"/>
      <c r="AA29" s="120"/>
      <c r="AB29" s="120"/>
      <c r="AC29" s="120"/>
      <c r="AD29" s="120"/>
      <c r="AE29" s="120"/>
      <c r="AF29" s="120"/>
      <c r="AG29" s="121"/>
      <c r="AH29" s="317"/>
      <c r="AI29" s="270"/>
    </row>
    <row r="30" spans="3:35" ht="16.5" customHeight="1">
      <c r="C30" s="2" t="s">
        <v>96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18"/>
      <c r="AA30" s="120"/>
      <c r="AB30" s="120"/>
      <c r="AC30" s="120"/>
      <c r="AD30" s="120"/>
      <c r="AE30" s="120"/>
      <c r="AF30" s="120"/>
      <c r="AG30" s="121"/>
      <c r="AH30" s="317"/>
      <c r="AI30" s="270"/>
    </row>
    <row r="31" spans="3:35" ht="16.5" customHeight="1">
      <c r="C31" s="133" t="s">
        <v>118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18"/>
      <c r="AB31" s="120"/>
      <c r="AC31" s="120"/>
      <c r="AD31" s="120"/>
      <c r="AE31" s="120"/>
      <c r="AF31" s="120"/>
      <c r="AG31" s="121"/>
      <c r="AH31" s="317"/>
      <c r="AI31" s="270"/>
    </row>
    <row r="32" spans="3:35" ht="16.5" customHeight="1">
      <c r="C32" s="2" t="s">
        <v>99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18"/>
      <c r="AC32" s="120"/>
      <c r="AD32" s="120"/>
      <c r="AE32" s="120"/>
      <c r="AF32" s="120"/>
      <c r="AG32" s="121"/>
      <c r="AH32" s="317"/>
      <c r="AI32" s="270"/>
    </row>
    <row r="33" spans="3:35" ht="16.5" customHeight="1">
      <c r="C33" s="2" t="s">
        <v>100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18"/>
      <c r="AD33" s="120"/>
      <c r="AE33" s="120"/>
      <c r="AF33" s="120"/>
      <c r="AG33" s="121"/>
      <c r="AH33" s="317"/>
      <c r="AI33" s="270"/>
    </row>
    <row r="34" spans="3:35" ht="16.5" customHeight="1">
      <c r="C34" s="134" t="s">
        <v>119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18"/>
      <c r="AE34" s="120"/>
      <c r="AF34" s="120"/>
      <c r="AG34" s="121"/>
      <c r="AH34" s="317"/>
      <c r="AI34" s="270"/>
    </row>
    <row r="35" spans="3:35" ht="16.5" customHeight="1">
      <c r="C35" s="2" t="s">
        <v>103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18"/>
      <c r="AF35" s="120"/>
      <c r="AG35" s="121"/>
      <c r="AH35" s="317"/>
      <c r="AI35" s="270"/>
    </row>
    <row r="36" spans="3:35" ht="16.5" customHeight="1">
      <c r="C36" s="2" t="s">
        <v>104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18"/>
      <c r="AG36" s="121"/>
      <c r="AH36" s="317"/>
      <c r="AI36" s="270"/>
    </row>
    <row r="37" spans="3:35" ht="15.75" customHeight="1">
      <c r="C37" s="1" t="s">
        <v>120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  <c r="AH37" s="318"/>
      <c r="AI37" s="270"/>
    </row>
    <row r="38" spans="3:35" ht="15.75" customHeight="1">
      <c r="C38" s="1" t="s">
        <v>121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318"/>
      <c r="AI38" s="270"/>
    </row>
    <row r="39" spans="3:35" ht="15.75" customHeight="1"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</row>
    <row r="40" spans="3:35" ht="15.75" customHeight="1"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</row>
    <row r="41" spans="3:35" ht="15.75" customHeight="1"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</row>
    <row r="42" spans="3:35" ht="15.75" customHeight="1"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</row>
    <row r="43" spans="3:35" ht="15.75" customHeight="1"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</row>
    <row r="44" spans="3:35" ht="15.75" customHeight="1"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</row>
    <row r="45" spans="3:35" ht="15.75" customHeight="1"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</row>
    <row r="46" spans="3:35" ht="15.75" customHeight="1"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</row>
    <row r="47" spans="3:35" ht="15.75" customHeight="1"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</row>
    <row r="48" spans="3:35" ht="15.75" customHeight="1"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</row>
    <row r="49" spans="4:32" ht="15.75" customHeight="1"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</row>
    <row r="50" spans="4:32" ht="15.75" customHeight="1"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4:32" ht="15.75" customHeight="1"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</row>
    <row r="52" spans="4:32" ht="15.75" customHeight="1"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</row>
    <row r="53" spans="4:32" ht="15.75" customHeight="1"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</row>
    <row r="54" spans="4:32" ht="15.75" customHeight="1"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</row>
    <row r="55" spans="4:32" ht="15.75" customHeight="1"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</row>
    <row r="56" spans="4:32" ht="15.75" customHeight="1"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</row>
    <row r="57" spans="4:32" ht="15.75" customHeight="1"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</row>
    <row r="58" spans="4:32" ht="15.75" customHeight="1"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</row>
    <row r="59" spans="4:32" ht="15.75" customHeight="1"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</row>
    <row r="60" spans="4:32" ht="15.75" customHeight="1"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</row>
    <row r="61" spans="4:32" ht="15.75" customHeight="1"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</row>
    <row r="62" spans="4:32" ht="15.75" customHeight="1"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</row>
    <row r="63" spans="4:32" ht="15.75" customHeight="1"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</row>
    <row r="64" spans="4:32" ht="15.75" customHeight="1"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</row>
    <row r="65" spans="4:32" ht="15.75" customHeight="1"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</row>
    <row r="66" spans="4:32" ht="15.75" customHeight="1"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</row>
    <row r="67" spans="4:32" ht="15.75" customHeight="1"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</row>
    <row r="68" spans="4:32" ht="15.75" customHeight="1"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</row>
    <row r="69" spans="4:32" ht="15.75" customHeight="1"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</row>
    <row r="70" spans="4:32" ht="15.75" customHeight="1"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</row>
    <row r="71" spans="4:32" ht="15.75" customHeight="1"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</row>
    <row r="72" spans="4:32" ht="15.75" customHeight="1"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</row>
    <row r="73" spans="4:32" ht="15.75" customHeight="1"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</row>
    <row r="74" spans="4:32" ht="15.75" customHeight="1"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</row>
    <row r="75" spans="4:32" ht="15.75" customHeight="1"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</row>
    <row r="76" spans="4:32" ht="15.75" customHeight="1"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</row>
    <row r="77" spans="4:32" ht="15.75" customHeight="1"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</row>
    <row r="78" spans="4:32" ht="15.75" customHeight="1"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</row>
    <row r="79" spans="4:32" ht="15.75" customHeight="1"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</row>
    <row r="80" spans="4:32" ht="15.75" customHeight="1"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</row>
    <row r="81" spans="4:32" ht="15.75" customHeight="1"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</row>
    <row r="82" spans="4:32" ht="15.75" customHeight="1"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</row>
    <row r="83" spans="4:32" ht="15.75" customHeight="1"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</row>
    <row r="84" spans="4:32" ht="15.75" customHeight="1"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</row>
    <row r="85" spans="4:32" ht="15.75" customHeight="1"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</row>
    <row r="86" spans="4:32" ht="15.75" customHeight="1"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</row>
    <row r="87" spans="4:32" ht="15.75" customHeight="1"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</row>
    <row r="88" spans="4:32" ht="15.75" customHeight="1"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</row>
    <row r="89" spans="4:32" ht="15.75" customHeight="1"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</row>
    <row r="90" spans="4:32" ht="15.75" customHeight="1"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</row>
    <row r="91" spans="4:32" ht="15.75" customHeight="1"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</row>
    <row r="92" spans="4:32" ht="15.75" customHeight="1"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</row>
    <row r="93" spans="4:32" ht="15.75" customHeight="1"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</row>
    <row r="94" spans="4:32" ht="15.75" customHeight="1"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</row>
    <row r="95" spans="4:32" ht="15.75" customHeight="1"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</row>
    <row r="96" spans="4:32" ht="15.75" customHeight="1"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</row>
    <row r="97" spans="4:32" ht="15.75" customHeight="1"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</row>
    <row r="98" spans="4:32" ht="15.75" customHeight="1"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</row>
    <row r="99" spans="4:32" ht="15.75" customHeight="1"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</row>
    <row r="100" spans="4:32" ht="15.75" customHeight="1"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</row>
    <row r="101" spans="4:32" ht="15.75" customHeight="1"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</row>
    <row r="102" spans="4:32" ht="15.75" customHeight="1"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</row>
    <row r="103" spans="4:32" ht="15.75" customHeight="1"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</row>
    <row r="104" spans="4:32" ht="15.75" customHeight="1"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</row>
    <row r="105" spans="4:32" ht="15.75" customHeight="1"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</row>
    <row r="106" spans="4:32" ht="15.75" customHeight="1"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</row>
    <row r="107" spans="4:32" ht="15.75" customHeight="1"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</row>
    <row r="108" spans="4:32" ht="15.75" customHeight="1"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</row>
    <row r="109" spans="4:32" ht="15.75" customHeight="1"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</row>
    <row r="110" spans="4:32" ht="15.75" customHeight="1"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</row>
    <row r="111" spans="4:32" ht="15.75" customHeight="1"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</row>
    <row r="112" spans="4:32" ht="15.75" customHeight="1"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</row>
    <row r="113" spans="4:32" ht="15.75" customHeight="1"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</row>
    <row r="114" spans="4:32" ht="15.75" customHeight="1"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</row>
    <row r="115" spans="4:32" ht="15.75" customHeight="1"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</row>
    <row r="116" spans="4:32" ht="15.75" customHeight="1"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</row>
    <row r="117" spans="4:32" ht="15.75" customHeight="1"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</row>
    <row r="118" spans="4:32" ht="15.75" customHeight="1"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</row>
    <row r="119" spans="4:32" ht="15.75" customHeight="1"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</row>
    <row r="120" spans="4:32" ht="15.75" customHeight="1"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</row>
    <row r="121" spans="4:32" ht="15.75" customHeight="1"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</row>
    <row r="122" spans="4:32" ht="15.75" customHeight="1"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</row>
    <row r="123" spans="4:32" ht="15.75" customHeight="1"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</row>
    <row r="124" spans="4:32" ht="15.75" customHeight="1"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</row>
    <row r="125" spans="4:32" ht="15.75" customHeight="1"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</row>
    <row r="126" spans="4:32" ht="15.75" customHeight="1"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</row>
    <row r="127" spans="4:32" ht="15.75" customHeight="1"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</row>
    <row r="128" spans="4:32" ht="15.75" customHeight="1"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</row>
    <row r="129" spans="4:32" ht="15.75" customHeight="1"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</row>
    <row r="130" spans="4:32" ht="15.75" customHeight="1"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</row>
    <row r="131" spans="4:32" ht="15.75" customHeight="1"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</row>
    <row r="132" spans="4:32" ht="15.75" customHeight="1"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</row>
    <row r="133" spans="4:32" ht="15.75" customHeight="1"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</row>
    <row r="134" spans="4:32" ht="15.75" customHeight="1"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</row>
    <row r="135" spans="4:32" ht="15.75" customHeight="1"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</row>
    <row r="136" spans="4:32" ht="15.75" customHeight="1"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</row>
    <row r="137" spans="4:32" ht="15.75" customHeight="1"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</row>
    <row r="138" spans="4:32" ht="15.75" customHeight="1"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</row>
    <row r="139" spans="4:32" ht="15.75" customHeight="1"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</row>
    <row r="140" spans="4:32" ht="15.75" customHeight="1"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</row>
    <row r="141" spans="4:32" ht="15.75" customHeight="1"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</row>
    <row r="142" spans="4:32" ht="15.75" customHeight="1"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</row>
    <row r="143" spans="4:32" ht="15.75" customHeight="1"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</row>
    <row r="144" spans="4:32" ht="15.75" customHeight="1"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</row>
    <row r="145" spans="4:32" ht="15.75" customHeight="1"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</row>
    <row r="146" spans="4:32" ht="15.75" customHeight="1"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</row>
    <row r="147" spans="4:32" ht="15.75" customHeight="1"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</row>
    <row r="148" spans="4:32" ht="15.75" customHeight="1"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</row>
    <row r="149" spans="4:32" ht="15.75" customHeight="1"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</row>
    <row r="150" spans="4:32" ht="15.75" customHeight="1"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</row>
    <row r="151" spans="4:32" ht="15.75" customHeight="1"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</row>
    <row r="152" spans="4:32" ht="15.75" customHeight="1"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</row>
    <row r="153" spans="4:32" ht="15.75" customHeight="1"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</row>
    <row r="154" spans="4:32" ht="15.75" customHeight="1"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</row>
    <row r="155" spans="4:32" ht="15.75" customHeight="1"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</row>
    <row r="156" spans="4:32" ht="15.75" customHeight="1"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</row>
    <row r="157" spans="4:32" ht="15.75" customHeight="1"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</row>
    <row r="158" spans="4:32" ht="15.75" customHeight="1"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</row>
    <row r="159" spans="4:32" ht="15.75" customHeight="1"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</row>
    <row r="160" spans="4:32" ht="15.75" customHeight="1"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</row>
    <row r="161" spans="4:32" ht="15.75" customHeight="1"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</row>
    <row r="162" spans="4:32" ht="15.75" customHeight="1"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</row>
    <row r="163" spans="4:32" ht="15.75" customHeight="1"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</row>
    <row r="164" spans="4:32" ht="15.75" customHeight="1"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</row>
    <row r="165" spans="4:32" ht="15.75" customHeight="1"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</row>
    <row r="166" spans="4:32" ht="15.75" customHeight="1"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</row>
    <row r="167" spans="4:32" ht="15.75" customHeight="1"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</row>
    <row r="168" spans="4:32" ht="15.75" customHeight="1"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</row>
    <row r="169" spans="4:32" ht="15.75" customHeight="1"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</row>
    <row r="170" spans="4:32" ht="15.75" customHeight="1"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</row>
    <row r="171" spans="4:32" ht="15.75" customHeight="1"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</row>
    <row r="172" spans="4:32" ht="15.75" customHeight="1"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</row>
    <row r="173" spans="4:32" ht="15.75" customHeight="1"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</row>
    <row r="174" spans="4:32" ht="15.75" customHeight="1"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</row>
    <row r="175" spans="4:32" ht="15.75" customHeight="1"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</row>
    <row r="176" spans="4:32" ht="15.75" customHeight="1"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</row>
    <row r="177" spans="4:32" ht="15.75" customHeight="1"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</row>
    <row r="178" spans="4:32" ht="15.75" customHeight="1"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</row>
    <row r="179" spans="4:32" ht="15.75" customHeight="1"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</row>
    <row r="180" spans="4:32" ht="15.75" customHeight="1"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</row>
    <row r="181" spans="4:32" ht="15.75" customHeight="1"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</row>
    <row r="182" spans="4:32" ht="15.75" customHeight="1"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</row>
    <row r="183" spans="4:32" ht="15.75" customHeight="1"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</row>
    <row r="184" spans="4:32" ht="15.75" customHeight="1"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</row>
    <row r="185" spans="4:32" ht="15.75" customHeight="1"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</row>
    <row r="186" spans="4:32" ht="15.75" customHeight="1"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</row>
    <row r="187" spans="4:32" ht="15.75" customHeight="1"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</row>
    <row r="188" spans="4:32" ht="15.75" customHeight="1"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</row>
    <row r="189" spans="4:32" ht="15.75" customHeight="1"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</row>
    <row r="190" spans="4:32" ht="15.75" customHeight="1"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</row>
    <row r="191" spans="4:32" ht="15.75" customHeight="1"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</row>
    <row r="192" spans="4:32" ht="15.75" customHeight="1"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</row>
    <row r="193" spans="4:32" ht="15.75" customHeight="1"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</row>
    <row r="194" spans="4:32" ht="15.75" customHeight="1"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</row>
    <row r="195" spans="4:32" ht="15.75" customHeight="1"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</row>
    <row r="196" spans="4:32" ht="15.75" customHeight="1"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</row>
    <row r="197" spans="4:32" ht="15.75" customHeight="1"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</row>
    <row r="198" spans="4:32" ht="15.75" customHeight="1"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</row>
    <row r="199" spans="4:32" ht="15.75" customHeight="1"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</row>
    <row r="200" spans="4:32" ht="15.75" customHeight="1"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</row>
    <row r="201" spans="4:32" ht="15.75" customHeight="1"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</row>
    <row r="202" spans="4:32" ht="15.75" customHeight="1"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</row>
    <row r="203" spans="4:32" ht="15.75" customHeight="1"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</row>
    <row r="204" spans="4:32" ht="15.75" customHeight="1"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</row>
    <row r="205" spans="4:32" ht="15.75" customHeight="1"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</row>
    <row r="206" spans="4:32" ht="15.75" customHeight="1"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</row>
    <row r="207" spans="4:32" ht="15.75" customHeight="1"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</row>
    <row r="208" spans="4:32" ht="15.75" customHeight="1"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</row>
    <row r="209" spans="4:32" ht="15.75" customHeight="1"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</row>
    <row r="210" spans="4:32" ht="15.75" customHeight="1"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</row>
    <row r="211" spans="4:32" ht="15.75" customHeight="1"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</row>
    <row r="212" spans="4:32" ht="15.75" customHeight="1"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</row>
    <row r="213" spans="4:32" ht="15.75" customHeight="1"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</row>
    <row r="214" spans="4:32" ht="15.75" customHeight="1"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</row>
    <row r="215" spans="4:32" ht="15.75" customHeight="1"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</row>
    <row r="216" spans="4:32" ht="15.75" customHeight="1"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</row>
    <row r="217" spans="4:32" ht="15.75" customHeight="1"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</row>
    <row r="218" spans="4:32" ht="15.75" customHeight="1"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</row>
    <row r="219" spans="4:32" ht="15.75" customHeight="1"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</row>
    <row r="220" spans="4:32" ht="15.75" customHeight="1"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</row>
    <row r="221" spans="4:32" ht="15.75" customHeight="1"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</row>
    <row r="222" spans="4:32" ht="15.75" customHeight="1"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</row>
    <row r="223" spans="4:32" ht="15.75" customHeight="1"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</row>
    <row r="224" spans="4:32" ht="15.75" customHeight="1"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</row>
    <row r="225" spans="4:32" ht="15.75" customHeight="1"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</row>
    <row r="226" spans="4:32" ht="15.75" customHeight="1"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</row>
    <row r="227" spans="4:32" ht="15.75" customHeight="1"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</row>
    <row r="228" spans="4:32" ht="15.75" customHeight="1"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</row>
    <row r="229" spans="4:32" ht="15.75" customHeight="1"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</row>
    <row r="230" spans="4:32" ht="15.75" customHeight="1"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</row>
    <row r="231" spans="4:32" ht="15.75" customHeight="1"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</row>
    <row r="232" spans="4:32" ht="15.75" customHeight="1"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</row>
    <row r="233" spans="4:32" ht="15.75" customHeight="1"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</row>
    <row r="234" spans="4:32" ht="15.75" customHeight="1"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</row>
    <row r="235" spans="4:32" ht="15.75" customHeight="1"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</row>
    <row r="236" spans="4:32" ht="15.75" customHeight="1"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</row>
    <row r="237" spans="4:32" ht="15.75" customHeight="1"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</row>
    <row r="238" spans="4:32" ht="15.75" customHeight="1"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</row>
    <row r="239" spans="4:32" ht="15.75" customHeight="1"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</row>
    <row r="240" spans="4:32" ht="15.75" customHeight="1"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</row>
    <row r="241" spans="4:32" ht="15.75" customHeight="1"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</row>
    <row r="242" spans="4:32" ht="15.75" customHeight="1"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</row>
    <row r="243" spans="4:32" ht="15.75" customHeight="1"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</row>
    <row r="244" spans="4:32" ht="15.75" customHeight="1"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</row>
    <row r="245" spans="4:32" ht="15.75" customHeight="1"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</row>
    <row r="246" spans="4:32" ht="15.75" customHeight="1"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</row>
    <row r="247" spans="4:32" ht="15.75" customHeight="1"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</row>
    <row r="248" spans="4:32" ht="15.75" customHeight="1"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</row>
    <row r="249" spans="4:32" ht="15.75" customHeight="1"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</row>
    <row r="250" spans="4:32" ht="15.75" customHeight="1"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</row>
    <row r="251" spans="4:32" ht="15.75" customHeight="1"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</row>
    <row r="252" spans="4:32" ht="15.75" customHeight="1"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</row>
    <row r="253" spans="4:32" ht="15.75" customHeight="1"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</row>
    <row r="254" spans="4:32" ht="15.75" customHeight="1"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</row>
    <row r="255" spans="4:32" ht="15.75" customHeight="1"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</row>
    <row r="256" spans="4:32" ht="15.75" customHeight="1"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</row>
    <row r="257" spans="4:32" ht="15.75" customHeight="1"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</row>
    <row r="258" spans="4:32" ht="15.75" customHeight="1"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</row>
    <row r="259" spans="4:32" ht="15.75" customHeight="1"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</row>
    <row r="260" spans="4:32" ht="15.75" customHeight="1"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</row>
    <row r="261" spans="4:32" ht="15.75" customHeight="1"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</row>
    <row r="262" spans="4:32" ht="15.75" customHeight="1"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</row>
    <row r="263" spans="4:32" ht="15.75" customHeight="1"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</row>
    <row r="264" spans="4:32" ht="15.75" customHeight="1"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</row>
    <row r="265" spans="4:32" ht="15.75" customHeight="1"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</row>
    <row r="266" spans="4:32" ht="15.75" customHeight="1"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</row>
    <row r="267" spans="4:32" ht="15.75" customHeight="1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</row>
    <row r="268" spans="4:32" ht="15.75" customHeight="1"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</row>
    <row r="269" spans="4:32" ht="15.75" customHeight="1"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</row>
    <row r="270" spans="4:32" ht="15.75" customHeight="1"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</row>
    <row r="271" spans="4:32" ht="15.75" customHeight="1"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</row>
    <row r="272" spans="4:32" ht="15.75" customHeight="1"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</row>
    <row r="273" spans="4:32" ht="15.75" customHeight="1"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</row>
    <row r="274" spans="4:32" ht="15.75" customHeight="1"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</row>
    <row r="275" spans="4:32" ht="15.75" customHeight="1"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</row>
    <row r="276" spans="4:32" ht="15.75" customHeight="1"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</row>
    <row r="277" spans="4:32" ht="15.75" customHeight="1"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</row>
    <row r="278" spans="4:32" ht="15.75" customHeight="1"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</row>
    <row r="279" spans="4:32" ht="15.75" customHeight="1"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</row>
    <row r="280" spans="4:32" ht="15.75" customHeight="1"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</row>
    <row r="281" spans="4:32" ht="15.75" customHeight="1"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</row>
    <row r="282" spans="4:32" ht="15.75" customHeight="1"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</row>
    <row r="283" spans="4:32" ht="15.75" customHeight="1"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</row>
    <row r="284" spans="4:32" ht="15.75" customHeight="1"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</row>
    <row r="285" spans="4:32" ht="15.75" customHeight="1"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</row>
    <row r="286" spans="4:32" ht="15.75" customHeight="1"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</row>
    <row r="287" spans="4:32" ht="15.75" customHeight="1"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</row>
    <row r="288" spans="4:32" ht="15.75" customHeight="1"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</row>
    <row r="289" spans="4:32" ht="15.75" customHeight="1"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</row>
    <row r="290" spans="4:32" ht="15.75" customHeight="1"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</row>
    <row r="291" spans="4:32" ht="15.75" customHeight="1"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</row>
    <row r="292" spans="4:32" ht="15.75" customHeight="1"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</row>
    <row r="293" spans="4:32" ht="15.75" customHeight="1"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</row>
    <row r="294" spans="4:32" ht="15.75" customHeight="1"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</row>
    <row r="295" spans="4:32" ht="15.75" customHeight="1"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</row>
    <row r="296" spans="4:32" ht="15.75" customHeight="1"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</row>
    <row r="297" spans="4:32" ht="15.75" customHeight="1"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</row>
    <row r="298" spans="4:32" ht="15.75" customHeight="1"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</row>
    <row r="299" spans="4:32" ht="15.75" customHeight="1"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</row>
    <row r="300" spans="4:32" ht="15.75" customHeight="1"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</row>
    <row r="301" spans="4:32" ht="15.75" customHeight="1"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</row>
    <row r="302" spans="4:32" ht="15.75" customHeight="1"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</row>
    <row r="303" spans="4:32" ht="15.75" customHeight="1"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</row>
    <row r="304" spans="4:32" ht="15.75" customHeight="1"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</row>
    <row r="305" spans="4:32" ht="15.75" customHeight="1"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</row>
    <row r="306" spans="4:32" ht="15.75" customHeight="1"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</row>
    <row r="307" spans="4:32" ht="15.75" customHeight="1"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</row>
    <row r="308" spans="4:32" ht="15.75" customHeight="1"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</row>
    <row r="309" spans="4:32" ht="15.75" customHeight="1"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</row>
    <row r="310" spans="4:32" ht="15.75" customHeight="1"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</row>
    <row r="311" spans="4:32" ht="15.75" customHeight="1"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</row>
    <row r="312" spans="4:32" ht="15.75" customHeight="1"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</row>
    <row r="313" spans="4:32" ht="15.75" customHeight="1"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</row>
    <row r="314" spans="4:32" ht="15.75" customHeight="1"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</row>
    <row r="315" spans="4:32" ht="15.75" customHeight="1"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</row>
    <row r="316" spans="4:32" ht="15.75" customHeight="1"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</row>
    <row r="317" spans="4:32" ht="15.75" customHeight="1"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</row>
    <row r="318" spans="4:32" ht="15.75" customHeight="1"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</row>
    <row r="319" spans="4:32" ht="15.75" customHeight="1"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</row>
    <row r="320" spans="4:32" ht="15.75" customHeight="1"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</row>
    <row r="321" spans="4:32" ht="15.75" customHeight="1"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</row>
    <row r="322" spans="4:32" ht="15.75" customHeight="1"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</row>
    <row r="323" spans="4:32" ht="15.75" customHeight="1"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</row>
    <row r="324" spans="4:32" ht="15.75" customHeight="1"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</row>
    <row r="325" spans="4:32" ht="15.75" customHeight="1"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</row>
    <row r="326" spans="4:32" ht="15.75" customHeight="1"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</row>
    <row r="327" spans="4:32" ht="15.75" customHeight="1"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</row>
    <row r="328" spans="4:32" ht="15.75" customHeight="1"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</row>
    <row r="329" spans="4:32" ht="15.75" customHeight="1"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</row>
    <row r="330" spans="4:32" ht="15.75" customHeight="1"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</row>
    <row r="331" spans="4:32" ht="15.75" customHeight="1"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</row>
    <row r="332" spans="4:32" ht="15.75" customHeight="1"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</row>
    <row r="333" spans="4:32" ht="15.75" customHeight="1"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</row>
    <row r="334" spans="4:32" ht="15.75" customHeight="1"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</row>
    <row r="335" spans="4:32" ht="15.75" customHeight="1"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</row>
    <row r="336" spans="4:32" ht="15.75" customHeight="1"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</row>
    <row r="337" spans="4:32" ht="15.75" customHeight="1"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</row>
    <row r="338" spans="4:32" ht="15.75" customHeight="1"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</row>
    <row r="339" spans="4:32" ht="15.75" customHeight="1"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</row>
    <row r="340" spans="4:32" ht="15.75" customHeight="1"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</row>
    <row r="341" spans="4:32" ht="15.75" customHeight="1"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</row>
    <row r="342" spans="4:32" ht="15.75" customHeight="1"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</row>
    <row r="343" spans="4:32" ht="15.75" customHeight="1"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</row>
    <row r="344" spans="4:32" ht="15.75" customHeight="1"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</row>
    <row r="345" spans="4:32" ht="15.75" customHeight="1"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</row>
    <row r="346" spans="4:32" ht="15.75" customHeight="1"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</row>
    <row r="347" spans="4:32" ht="15.75" customHeight="1"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</row>
    <row r="348" spans="4:32" ht="15.75" customHeight="1"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</row>
    <row r="349" spans="4:32" ht="15.75" customHeight="1"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</row>
    <row r="350" spans="4:32" ht="15.75" customHeight="1"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</row>
    <row r="351" spans="4:32" ht="15.75" customHeight="1"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</row>
    <row r="352" spans="4:32" ht="15.75" customHeight="1"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</row>
    <row r="353" spans="4:32" ht="15.75" customHeight="1"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</row>
    <row r="354" spans="4:32" ht="15.75" customHeight="1"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</row>
    <row r="355" spans="4:32" ht="15.75" customHeight="1"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</row>
    <row r="356" spans="4:32" ht="15.75" customHeight="1"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</row>
    <row r="357" spans="4:32" ht="15.75" customHeight="1"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</row>
    <row r="358" spans="4:32" ht="15.75" customHeight="1"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</row>
    <row r="359" spans="4:32" ht="15.75" customHeight="1"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</row>
    <row r="360" spans="4:32" ht="15.75" customHeight="1"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</row>
    <row r="361" spans="4:32" ht="15.75" customHeight="1"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</row>
    <row r="362" spans="4:32" ht="15.75" customHeight="1"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</row>
    <row r="363" spans="4:32" ht="15.75" customHeight="1"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</row>
    <row r="364" spans="4:32" ht="15.75" customHeight="1"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</row>
    <row r="365" spans="4:32" ht="15.75" customHeight="1"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</row>
    <row r="366" spans="4:32" ht="15.75" customHeight="1"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</row>
    <row r="367" spans="4:32" ht="15.75" customHeight="1"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</row>
    <row r="368" spans="4:32" ht="15.75" customHeight="1"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</row>
    <row r="369" spans="4:32" ht="15.75" customHeight="1"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</row>
    <row r="370" spans="4:32" ht="15.75" customHeight="1"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</row>
    <row r="371" spans="4:32" ht="15.75" customHeight="1"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</row>
    <row r="372" spans="4:32" ht="15.75" customHeight="1"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</row>
    <row r="373" spans="4:32" ht="15.75" customHeight="1"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</row>
    <row r="374" spans="4:32" ht="15.75" customHeight="1"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</row>
    <row r="375" spans="4:32" ht="15.75" customHeight="1"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</row>
    <row r="376" spans="4:32" ht="15.75" customHeight="1"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</row>
    <row r="377" spans="4:32" ht="15.75" customHeight="1"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</row>
    <row r="378" spans="4:32" ht="15.75" customHeight="1"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</row>
    <row r="379" spans="4:32" ht="15.75" customHeight="1"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</row>
    <row r="380" spans="4:32" ht="15.75" customHeight="1"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</row>
    <row r="381" spans="4:32" ht="15.75" customHeight="1"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</row>
    <row r="382" spans="4:32" ht="15.75" customHeight="1"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</row>
    <row r="383" spans="4:32" ht="15.75" customHeight="1"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</row>
    <row r="384" spans="4:32" ht="15.75" customHeight="1"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</row>
    <row r="385" spans="4:32" ht="15.75" customHeight="1"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</row>
    <row r="386" spans="4:32" ht="15.75" customHeight="1"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</row>
    <row r="387" spans="4:32" ht="15.75" customHeight="1"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</row>
    <row r="388" spans="4:32" ht="15.75" customHeight="1"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</row>
    <row r="389" spans="4:32" ht="15.75" customHeight="1"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</row>
    <row r="390" spans="4:32" ht="15.75" customHeight="1"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</row>
    <row r="391" spans="4:32" ht="15.75" customHeight="1"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</row>
    <row r="392" spans="4:32" ht="15.75" customHeight="1"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</row>
    <row r="393" spans="4:32" ht="15.75" customHeight="1"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</row>
    <row r="394" spans="4:32" ht="15.75" customHeight="1"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</row>
    <row r="395" spans="4:32" ht="15.75" customHeight="1"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</row>
    <row r="396" spans="4:32" ht="15.75" customHeight="1"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</row>
    <row r="397" spans="4:32" ht="15.75" customHeight="1"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</row>
    <row r="398" spans="4:32" ht="15.75" customHeight="1"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</row>
    <row r="399" spans="4:32" ht="15.75" customHeight="1"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</row>
    <row r="400" spans="4:32" ht="15.75" customHeight="1"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</row>
    <row r="401" spans="4:32" ht="15.75" customHeight="1"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</row>
    <row r="402" spans="4:32" ht="15.75" customHeight="1"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</row>
    <row r="403" spans="4:32" ht="15.75" customHeight="1"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</row>
    <row r="404" spans="4:32" ht="15.75" customHeight="1"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</row>
    <row r="405" spans="4:32" ht="15.75" customHeight="1"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</row>
    <row r="406" spans="4:32" ht="15.75" customHeight="1"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</row>
    <row r="407" spans="4:32" ht="15.75" customHeight="1"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</row>
    <row r="408" spans="4:32" ht="15.75" customHeight="1"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</row>
    <row r="409" spans="4:32" ht="15.75" customHeight="1"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</row>
    <row r="410" spans="4:32" ht="15.75" customHeight="1"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</row>
    <row r="411" spans="4:32" ht="15.75" customHeight="1"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</row>
    <row r="412" spans="4:32" ht="15.75" customHeight="1"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</row>
    <row r="413" spans="4:32" ht="15.75" customHeight="1"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</row>
    <row r="414" spans="4:32" ht="15.75" customHeight="1"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</row>
    <row r="415" spans="4:32" ht="15.75" customHeight="1"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</row>
    <row r="416" spans="4:32" ht="15.75" customHeight="1"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</row>
    <row r="417" spans="4:32" ht="15.75" customHeight="1"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</row>
    <row r="418" spans="4:32" ht="15.75" customHeight="1"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</row>
    <row r="419" spans="4:32" ht="15.75" customHeight="1"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</row>
    <row r="420" spans="4:32" ht="15.75" customHeight="1"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</row>
    <row r="421" spans="4:32" ht="15.75" customHeight="1"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</row>
    <row r="422" spans="4:32" ht="15.75" customHeight="1"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</row>
    <row r="423" spans="4:32" ht="15.75" customHeight="1"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</row>
    <row r="424" spans="4:32" ht="15.75" customHeight="1"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</row>
    <row r="425" spans="4:32" ht="15.75" customHeight="1"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</row>
    <row r="426" spans="4:32" ht="15.75" customHeight="1"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</row>
    <row r="427" spans="4:32" ht="15.75" customHeight="1"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</row>
    <row r="428" spans="4:32" ht="15.75" customHeight="1"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</row>
    <row r="429" spans="4:32" ht="15.75" customHeight="1"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</row>
    <row r="430" spans="4:32" ht="15.75" customHeight="1"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</row>
    <row r="431" spans="4:32" ht="15.75" customHeight="1"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</row>
    <row r="432" spans="4:32" ht="15.75" customHeight="1"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</row>
    <row r="433" spans="4:32" ht="15.75" customHeight="1"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</row>
    <row r="434" spans="4:32" ht="15.75" customHeight="1"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</row>
    <row r="435" spans="4:32" ht="15.75" customHeight="1"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</row>
    <row r="436" spans="4:32" ht="15.75" customHeight="1"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</row>
    <row r="437" spans="4:32" ht="15.75" customHeight="1"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</row>
    <row r="438" spans="4:32" ht="15.75" customHeight="1"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</row>
    <row r="439" spans="4:32" ht="15.75" customHeight="1"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</row>
    <row r="440" spans="4:32" ht="15.75" customHeight="1"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</row>
    <row r="441" spans="4:32" ht="15.75" customHeight="1"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</row>
    <row r="442" spans="4:32" ht="15.75" customHeight="1"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</row>
    <row r="443" spans="4:32" ht="15.75" customHeight="1"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</row>
    <row r="444" spans="4:32" ht="15.75" customHeight="1"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</row>
    <row r="445" spans="4:32" ht="15.75" customHeight="1"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</row>
    <row r="446" spans="4:32" ht="15.75" customHeight="1"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</row>
    <row r="447" spans="4:32" ht="15.75" customHeight="1"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</row>
    <row r="448" spans="4:32" ht="15.75" customHeight="1"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</row>
    <row r="449" spans="4:32" ht="15.75" customHeight="1"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</row>
    <row r="450" spans="4:32" ht="15.75" customHeight="1"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</row>
    <row r="451" spans="4:32" ht="15.75" customHeight="1"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</row>
    <row r="452" spans="4:32" ht="15.75" customHeight="1"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</row>
    <row r="453" spans="4:32" ht="15.75" customHeight="1"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</row>
    <row r="454" spans="4:32" ht="15.75" customHeight="1"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</row>
    <row r="455" spans="4:32" ht="15.75" customHeight="1"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</row>
    <row r="456" spans="4:32" ht="15.75" customHeight="1"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</row>
    <row r="457" spans="4:32" ht="15.75" customHeight="1"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</row>
    <row r="458" spans="4:32" ht="15.75" customHeight="1"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</row>
    <row r="459" spans="4:32" ht="15.75" customHeight="1"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</row>
    <row r="460" spans="4:32" ht="15.75" customHeight="1"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</row>
    <row r="461" spans="4:32" ht="15.75" customHeight="1"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</row>
    <row r="462" spans="4:32" ht="15.75" customHeight="1"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</row>
    <row r="463" spans="4:32" ht="15.75" customHeight="1"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</row>
    <row r="464" spans="4:32" ht="15.75" customHeight="1"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</row>
    <row r="465" spans="4:32" ht="15.75" customHeight="1"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</row>
    <row r="466" spans="4:32" ht="15.75" customHeight="1"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</row>
    <row r="467" spans="4:32" ht="15.75" customHeight="1"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</row>
    <row r="468" spans="4:32" ht="15.75" customHeight="1"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</row>
    <row r="469" spans="4:32" ht="15.75" customHeight="1"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</row>
    <row r="470" spans="4:32" ht="15.75" customHeight="1"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</row>
    <row r="471" spans="4:32" ht="15.75" customHeight="1"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</row>
    <row r="472" spans="4:32" ht="15.75" customHeight="1"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</row>
    <row r="473" spans="4:32" ht="15.75" customHeight="1"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</row>
    <row r="474" spans="4:32" ht="15.75" customHeight="1"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</row>
    <row r="475" spans="4:32" ht="15.75" customHeight="1"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</row>
    <row r="476" spans="4:32" ht="15.75" customHeight="1"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</row>
    <row r="477" spans="4:32" ht="15.75" customHeight="1"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</row>
    <row r="478" spans="4:32" ht="15.75" customHeight="1"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</row>
    <row r="479" spans="4:32" ht="15.75" customHeight="1"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</row>
    <row r="480" spans="4:32" ht="15.75" customHeight="1"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</row>
    <row r="481" spans="4:32" ht="15.75" customHeight="1"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</row>
    <row r="482" spans="4:32" ht="15.75" customHeight="1"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</row>
    <row r="483" spans="4:32" ht="15.75" customHeight="1"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</row>
    <row r="484" spans="4:32" ht="15.75" customHeight="1"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</row>
    <row r="485" spans="4:32" ht="15.75" customHeight="1"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</row>
    <row r="486" spans="4:32" ht="15.75" customHeight="1"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</row>
    <row r="487" spans="4:32" ht="15.75" customHeight="1"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</row>
    <row r="488" spans="4:32" ht="15.75" customHeight="1"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</row>
    <row r="489" spans="4:32" ht="15.75" customHeight="1"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</row>
    <row r="490" spans="4:32" ht="15.75" customHeight="1"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</row>
    <row r="491" spans="4:32" ht="15.75" customHeight="1"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</row>
    <row r="492" spans="4:32" ht="15.75" customHeight="1"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</row>
    <row r="493" spans="4:32" ht="15.75" customHeight="1"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</row>
    <row r="494" spans="4:32" ht="15.75" customHeight="1"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</row>
    <row r="495" spans="4:32" ht="15.75" customHeight="1"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</row>
    <row r="496" spans="4:32" ht="15.75" customHeight="1"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</row>
    <row r="497" spans="4:32" ht="15.75" customHeight="1"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</row>
    <row r="498" spans="4:32" ht="15.75" customHeight="1"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</row>
    <row r="499" spans="4:32" ht="15.75" customHeight="1"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</row>
    <row r="500" spans="4:32" ht="15.75" customHeight="1"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</row>
    <row r="501" spans="4:32" ht="15.75" customHeight="1"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</row>
    <row r="502" spans="4:32" ht="15.75" customHeight="1"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</row>
    <row r="503" spans="4:32" ht="15.75" customHeight="1"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</row>
    <row r="504" spans="4:32" ht="15.75" customHeight="1"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</row>
    <row r="505" spans="4:32" ht="15.75" customHeight="1"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</row>
    <row r="506" spans="4:32" ht="15.75" customHeight="1"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</row>
    <row r="507" spans="4:32" ht="15.75" customHeight="1"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</row>
    <row r="508" spans="4:32" ht="15.75" customHeight="1"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</row>
    <row r="509" spans="4:32" ht="15.75" customHeight="1"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</row>
    <row r="510" spans="4:32" ht="15.75" customHeight="1"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</row>
    <row r="511" spans="4:32" ht="15.75" customHeight="1"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</row>
    <row r="512" spans="4:32" ht="15.75" customHeight="1"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</row>
    <row r="513" spans="4:32" ht="15.75" customHeight="1"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</row>
    <row r="514" spans="4:32" ht="15.75" customHeight="1"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</row>
    <row r="515" spans="4:32" ht="15.75" customHeight="1"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</row>
    <row r="516" spans="4:32" ht="15.75" customHeight="1"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</row>
    <row r="517" spans="4:32" ht="15.75" customHeight="1"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</row>
    <row r="518" spans="4:32" ht="15.75" customHeight="1"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</row>
    <row r="519" spans="4:32" ht="15.75" customHeight="1"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</row>
    <row r="520" spans="4:32" ht="15.75" customHeight="1"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</row>
    <row r="521" spans="4:32" ht="15.75" customHeight="1"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</row>
    <row r="522" spans="4:32" ht="15.75" customHeight="1"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</row>
    <row r="523" spans="4:32" ht="15.75" customHeight="1"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</row>
    <row r="524" spans="4:32" ht="15.75" customHeight="1"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</row>
    <row r="525" spans="4:32" ht="15.75" customHeight="1"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</row>
    <row r="526" spans="4:32" ht="15.75" customHeight="1"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</row>
    <row r="527" spans="4:32" ht="15.75" customHeight="1"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</row>
    <row r="528" spans="4:32" ht="15.75" customHeight="1"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</row>
    <row r="529" spans="4:32" ht="15.75" customHeight="1"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</row>
    <row r="530" spans="4:32" ht="15.75" customHeight="1"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</row>
    <row r="531" spans="4:32" ht="15.75" customHeight="1"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</row>
    <row r="532" spans="4:32" ht="15.75" customHeight="1"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</row>
    <row r="533" spans="4:32" ht="15.75" customHeight="1"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</row>
    <row r="534" spans="4:32" ht="15.75" customHeight="1"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</row>
    <row r="535" spans="4:32" ht="15.75" customHeight="1"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</row>
    <row r="536" spans="4:32" ht="15.75" customHeight="1"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</row>
    <row r="537" spans="4:32" ht="15.75" customHeight="1"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</row>
    <row r="538" spans="4:32" ht="15.75" customHeight="1"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</row>
    <row r="539" spans="4:32" ht="15.75" customHeight="1"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</row>
    <row r="540" spans="4:32" ht="15.75" customHeight="1"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</row>
    <row r="541" spans="4:32" ht="15.75" customHeight="1"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</row>
    <row r="542" spans="4:32" ht="15.75" customHeight="1"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</row>
    <row r="543" spans="4:32" ht="15.75" customHeight="1"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</row>
    <row r="544" spans="4:32" ht="15.75" customHeight="1"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</row>
    <row r="545" spans="4:32" ht="15.75" customHeight="1"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</row>
    <row r="546" spans="4:32" ht="15.75" customHeight="1"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</row>
    <row r="547" spans="4:32" ht="15.75" customHeight="1"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</row>
    <row r="548" spans="4:32" ht="15.75" customHeight="1"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</row>
    <row r="549" spans="4:32" ht="15.75" customHeight="1"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</row>
    <row r="550" spans="4:32" ht="15.75" customHeight="1"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</row>
    <row r="551" spans="4:32" ht="15.75" customHeight="1"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</row>
    <row r="552" spans="4:32" ht="15.75" customHeight="1"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</row>
    <row r="553" spans="4:32" ht="15.75" customHeight="1"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</row>
    <row r="554" spans="4:32" ht="15.75" customHeight="1"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</row>
    <row r="555" spans="4:32" ht="15.75" customHeight="1"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</row>
    <row r="556" spans="4:32" ht="15.75" customHeight="1"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</row>
    <row r="557" spans="4:32" ht="15.75" customHeight="1"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</row>
    <row r="558" spans="4:32" ht="15.75" customHeight="1"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</row>
    <row r="559" spans="4:32" ht="15.75" customHeight="1"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</row>
    <row r="560" spans="4:32" ht="15.75" customHeight="1"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</row>
    <row r="561" spans="4:32" ht="15.75" customHeight="1"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</row>
    <row r="562" spans="4:32" ht="15.75" customHeight="1"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</row>
    <row r="563" spans="4:32" ht="15.75" customHeight="1"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</row>
    <row r="564" spans="4:32" ht="15.75" customHeight="1"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</row>
    <row r="565" spans="4:32" ht="15.75" customHeight="1"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</row>
    <row r="566" spans="4:32" ht="15.75" customHeight="1"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</row>
    <row r="567" spans="4:32" ht="15.75" customHeight="1"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</row>
    <row r="568" spans="4:32" ht="15.75" customHeight="1"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</row>
    <row r="569" spans="4:32" ht="15.75" customHeight="1"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</row>
    <row r="570" spans="4:32" ht="15.75" customHeight="1"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</row>
    <row r="571" spans="4:32" ht="15.75" customHeight="1"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</row>
    <row r="572" spans="4:32" ht="15.75" customHeight="1"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</row>
    <row r="573" spans="4:32" ht="15.75" customHeight="1"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</row>
    <row r="574" spans="4:32" ht="15.75" customHeight="1"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</row>
    <row r="575" spans="4:32" ht="15.75" customHeight="1"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</row>
    <row r="576" spans="4:32" ht="15.75" customHeight="1"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</row>
    <row r="577" spans="4:32" ht="15.75" customHeight="1"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</row>
    <row r="578" spans="4:32" ht="15.75" customHeight="1"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</row>
    <row r="579" spans="4:32" ht="15.75" customHeight="1"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</row>
    <row r="580" spans="4:32" ht="15.75" customHeight="1"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</row>
    <row r="581" spans="4:32" ht="15.75" customHeight="1"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</row>
    <row r="582" spans="4:32" ht="15.75" customHeight="1"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</row>
    <row r="583" spans="4:32" ht="15.75" customHeight="1"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</row>
    <row r="584" spans="4:32" ht="15.75" customHeight="1"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</row>
    <row r="585" spans="4:32" ht="15.75" customHeight="1"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</row>
    <row r="586" spans="4:32" ht="15.75" customHeight="1"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</row>
    <row r="587" spans="4:32" ht="15.75" customHeight="1"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</row>
    <row r="588" spans="4:32" ht="15.75" customHeight="1"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</row>
    <row r="589" spans="4:32" ht="15.75" customHeight="1"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</row>
    <row r="590" spans="4:32" ht="15.75" customHeight="1"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</row>
    <row r="591" spans="4:32" ht="15.75" customHeight="1"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</row>
    <row r="592" spans="4:32" ht="15.75" customHeight="1"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</row>
    <row r="593" spans="4:32" ht="15.75" customHeight="1"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</row>
    <row r="594" spans="4:32" ht="15.75" customHeight="1"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</row>
    <row r="595" spans="4:32" ht="15.75" customHeight="1"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</row>
    <row r="596" spans="4:32" ht="15.75" customHeight="1"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</row>
    <row r="597" spans="4:32" ht="15.75" customHeight="1"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</row>
    <row r="598" spans="4:32" ht="15.75" customHeight="1"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</row>
    <row r="599" spans="4:32" ht="15.75" customHeight="1"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</row>
    <row r="600" spans="4:32" ht="15.75" customHeight="1"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</row>
    <row r="601" spans="4:32" ht="15.75" customHeight="1"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</row>
    <row r="602" spans="4:32" ht="15.75" customHeight="1"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</row>
    <row r="603" spans="4:32" ht="15.75" customHeight="1"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</row>
    <row r="604" spans="4:32" ht="15.75" customHeight="1"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</row>
    <row r="605" spans="4:32" ht="15.75" customHeight="1"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</row>
    <row r="606" spans="4:32" ht="15.75" customHeight="1"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</row>
    <row r="607" spans="4:32" ht="15.75" customHeight="1"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</row>
    <row r="608" spans="4:32" ht="15.75" customHeight="1"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</row>
    <row r="609" spans="4:32" ht="15.75" customHeight="1"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</row>
    <row r="610" spans="4:32" ht="15.75" customHeight="1"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</row>
    <row r="611" spans="4:32" ht="15.75" customHeight="1"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</row>
    <row r="612" spans="4:32" ht="15.75" customHeight="1"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</row>
    <row r="613" spans="4:32" ht="15.75" customHeight="1"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</row>
    <row r="614" spans="4:32" ht="15.75" customHeight="1"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</row>
    <row r="615" spans="4:32" ht="15.75" customHeight="1"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</row>
    <row r="616" spans="4:32" ht="15.75" customHeight="1"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</row>
    <row r="617" spans="4:32" ht="15.75" customHeight="1"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</row>
    <row r="618" spans="4:32" ht="15.75" customHeight="1"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</row>
    <row r="619" spans="4:32" ht="15.75" customHeight="1"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</row>
    <row r="620" spans="4:32" ht="15.75" customHeight="1"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</row>
    <row r="621" spans="4:32" ht="15.75" customHeight="1"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</row>
    <row r="622" spans="4:32" ht="15.75" customHeight="1"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</row>
    <row r="623" spans="4:32" ht="15.75" customHeight="1"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</row>
    <row r="624" spans="4:32" ht="15.75" customHeight="1"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</row>
    <row r="625" spans="4:32" ht="15.75" customHeight="1"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</row>
    <row r="626" spans="4:32" ht="15.75" customHeight="1"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</row>
    <row r="627" spans="4:32" ht="15.75" customHeight="1"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</row>
    <row r="628" spans="4:32" ht="15.75" customHeight="1"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</row>
    <row r="629" spans="4:32" ht="15.75" customHeight="1"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</row>
    <row r="630" spans="4:32" ht="15.75" customHeight="1"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</row>
    <row r="631" spans="4:32" ht="15.75" customHeight="1"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</row>
    <row r="632" spans="4:32" ht="15.75" customHeight="1"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</row>
    <row r="633" spans="4:32" ht="15.75" customHeight="1"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</row>
    <row r="634" spans="4:32" ht="15.75" customHeight="1"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</row>
    <row r="635" spans="4:32" ht="15.75" customHeight="1"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</row>
    <row r="636" spans="4:32" ht="15.75" customHeight="1"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</row>
    <row r="637" spans="4:32" ht="15.75" customHeight="1"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</row>
    <row r="638" spans="4:32" ht="15.75" customHeight="1"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</row>
    <row r="639" spans="4:32" ht="15.75" customHeight="1"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</row>
    <row r="640" spans="4:32" ht="15.75" customHeight="1"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</row>
    <row r="641" spans="4:32" ht="15.75" customHeight="1"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</row>
    <row r="642" spans="4:32" ht="15.75" customHeight="1"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</row>
    <row r="643" spans="4:32" ht="15.75" customHeight="1"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</row>
    <row r="644" spans="4:32" ht="15.75" customHeight="1"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</row>
    <row r="645" spans="4:32" ht="15.75" customHeight="1"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</row>
    <row r="646" spans="4:32" ht="15.75" customHeight="1"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</row>
    <row r="647" spans="4:32" ht="15.75" customHeight="1"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</row>
    <row r="648" spans="4:32" ht="15.75" customHeight="1"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</row>
    <row r="649" spans="4:32" ht="15.75" customHeight="1"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</row>
    <row r="650" spans="4:32" ht="15.75" customHeight="1"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</row>
    <row r="651" spans="4:32" ht="15.75" customHeight="1"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</row>
    <row r="652" spans="4:32" ht="15.75" customHeight="1"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</row>
    <row r="653" spans="4:32" ht="15.75" customHeight="1"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</row>
    <row r="654" spans="4:32" ht="15.75" customHeight="1"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</row>
    <row r="655" spans="4:32" ht="15.75" customHeight="1"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</row>
    <row r="656" spans="4:32" ht="15.75" customHeight="1"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</row>
    <row r="657" spans="4:32" ht="15.75" customHeight="1"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</row>
    <row r="658" spans="4:32" ht="15.75" customHeight="1"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</row>
    <row r="659" spans="4:32" ht="15.75" customHeight="1"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</row>
    <row r="660" spans="4:32" ht="15.75" customHeight="1"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</row>
    <row r="661" spans="4:32" ht="15.75" customHeight="1"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</row>
    <row r="662" spans="4:32" ht="15.75" customHeight="1"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</row>
    <row r="663" spans="4:32" ht="15.75" customHeight="1"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</row>
    <row r="664" spans="4:32" ht="15.75" customHeight="1"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</row>
    <row r="665" spans="4:32" ht="15.75" customHeight="1"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</row>
    <row r="666" spans="4:32" ht="15.75" customHeight="1"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</row>
    <row r="667" spans="4:32" ht="15.75" customHeight="1"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</row>
    <row r="668" spans="4:32" ht="15.75" customHeight="1"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</row>
    <row r="669" spans="4:32" ht="15.75" customHeight="1"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</row>
    <row r="670" spans="4:32" ht="15.75" customHeight="1"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</row>
    <row r="671" spans="4:32" ht="15.75" customHeight="1"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</row>
    <row r="672" spans="4:32" ht="15.75" customHeight="1"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</row>
    <row r="673" spans="4:32" ht="15.75" customHeight="1"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</row>
    <row r="674" spans="4:32" ht="15.75" customHeight="1"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</row>
    <row r="675" spans="4:32" ht="15.75" customHeight="1"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</row>
    <row r="676" spans="4:32" ht="15.75" customHeight="1"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</row>
    <row r="677" spans="4:32" ht="15.75" customHeight="1"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</row>
    <row r="678" spans="4:32" ht="15.75" customHeight="1"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</row>
    <row r="679" spans="4:32" ht="15.75" customHeight="1"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</row>
    <row r="680" spans="4:32" ht="15.75" customHeight="1"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</row>
    <row r="681" spans="4:32" ht="15.75" customHeight="1"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</row>
    <row r="682" spans="4:32" ht="15.75" customHeight="1"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</row>
    <row r="683" spans="4:32" ht="15.75" customHeight="1"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</row>
    <row r="684" spans="4:32" ht="15.75" customHeight="1"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</row>
    <row r="685" spans="4:32" ht="15.75" customHeight="1"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</row>
    <row r="686" spans="4:32" ht="15.75" customHeight="1"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</row>
    <row r="687" spans="4:32" ht="15.75" customHeight="1"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</row>
    <row r="688" spans="4:32" ht="15.75" customHeight="1"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</row>
    <row r="689" spans="4:32" ht="15.75" customHeight="1"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</row>
    <row r="690" spans="4:32" ht="15.75" customHeight="1"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</row>
    <row r="691" spans="4:32" ht="15.75" customHeight="1"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</row>
    <row r="692" spans="4:32" ht="15.75" customHeight="1"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</row>
    <row r="693" spans="4:32" ht="15.75" customHeight="1"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</row>
    <row r="694" spans="4:32" ht="15.75" customHeight="1"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</row>
    <row r="695" spans="4:32" ht="15.75" customHeight="1"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</row>
    <row r="696" spans="4:32" ht="15.75" customHeight="1"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</row>
    <row r="697" spans="4:32" ht="15.75" customHeight="1"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</row>
    <row r="698" spans="4:32" ht="15.75" customHeight="1"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</row>
    <row r="699" spans="4:32" ht="15.75" customHeight="1"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</row>
    <row r="700" spans="4:32" ht="15.75" customHeight="1"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</row>
    <row r="701" spans="4:32" ht="15.75" customHeight="1"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</row>
    <row r="702" spans="4:32" ht="15.75" customHeight="1"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</row>
    <row r="703" spans="4:32" ht="15.75" customHeight="1"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</row>
    <row r="704" spans="4:32" ht="15.75" customHeight="1"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</row>
    <row r="705" spans="4:32" ht="15.75" customHeight="1"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</row>
    <row r="706" spans="4:32" ht="15.75" customHeight="1"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</row>
    <row r="707" spans="4:32" ht="15.75" customHeight="1"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</row>
    <row r="708" spans="4:32" ht="15.75" customHeight="1"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</row>
    <row r="709" spans="4:32" ht="15.75" customHeight="1"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</row>
    <row r="710" spans="4:32" ht="15.75" customHeight="1"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</row>
    <row r="711" spans="4:32" ht="15.75" customHeight="1"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</row>
    <row r="712" spans="4:32" ht="15.75" customHeight="1"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</row>
    <row r="713" spans="4:32" ht="15.75" customHeight="1"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</row>
    <row r="714" spans="4:32" ht="15.75" customHeight="1"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</row>
    <row r="715" spans="4:32" ht="15.75" customHeight="1"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</row>
    <row r="716" spans="4:32" ht="15.75" customHeight="1"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</row>
    <row r="717" spans="4:32" ht="15.75" customHeight="1"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</row>
    <row r="718" spans="4:32" ht="15.75" customHeight="1"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</row>
    <row r="719" spans="4:32" ht="15.75" customHeight="1"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</row>
    <row r="720" spans="4:32" ht="15.75" customHeight="1"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</row>
    <row r="721" spans="4:32" ht="15.75" customHeight="1"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</row>
    <row r="722" spans="4:32" ht="15.75" customHeight="1"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</row>
    <row r="723" spans="4:32" ht="15.75" customHeight="1"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</row>
    <row r="724" spans="4:32" ht="15.75" customHeight="1"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</row>
    <row r="725" spans="4:32" ht="15.75" customHeight="1"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</row>
    <row r="726" spans="4:32" ht="15.75" customHeight="1"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</row>
    <row r="727" spans="4:32" ht="15.75" customHeight="1"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</row>
    <row r="728" spans="4:32" ht="15.75" customHeight="1"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</row>
    <row r="729" spans="4:32" ht="15.75" customHeight="1"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</row>
    <row r="730" spans="4:32" ht="15.75" customHeight="1"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</row>
    <row r="731" spans="4:32" ht="15.75" customHeight="1"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</row>
    <row r="732" spans="4:32" ht="15.75" customHeight="1"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</row>
    <row r="733" spans="4:32" ht="15.75" customHeight="1"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</row>
    <row r="734" spans="4:32" ht="15.75" customHeight="1"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</row>
    <row r="735" spans="4:32" ht="15.75" customHeight="1"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</row>
    <row r="736" spans="4:32" ht="15.75" customHeight="1"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</row>
    <row r="737" spans="4:32" ht="15.75" customHeight="1"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</row>
    <row r="738" spans="4:32" ht="15.75" customHeight="1"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</row>
    <row r="739" spans="4:32" ht="15.75" customHeight="1"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</row>
    <row r="740" spans="4:32" ht="15.75" customHeight="1"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</row>
    <row r="741" spans="4:32" ht="15.75" customHeight="1"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</row>
    <row r="742" spans="4:32" ht="15.75" customHeight="1"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</row>
    <row r="743" spans="4:32" ht="15.75" customHeight="1"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</row>
    <row r="744" spans="4:32" ht="15.75" customHeight="1"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</row>
    <row r="745" spans="4:32" ht="15.75" customHeight="1"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</row>
    <row r="746" spans="4:32" ht="15.75" customHeight="1"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</row>
    <row r="747" spans="4:32" ht="15.75" customHeight="1"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</row>
    <row r="748" spans="4:32" ht="15.75" customHeight="1"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  <c r="AA748" s="106"/>
      <c r="AB748" s="106"/>
      <c r="AC748" s="106"/>
      <c r="AD748" s="106"/>
      <c r="AE748" s="106"/>
      <c r="AF748" s="106"/>
    </row>
    <row r="749" spans="4:32" ht="15.75" customHeight="1"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106"/>
    </row>
    <row r="750" spans="4:32" ht="15.75" customHeight="1"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</row>
    <row r="751" spans="4:32" ht="15.75" customHeight="1"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106"/>
    </row>
    <row r="752" spans="4:32" ht="15.75" customHeight="1"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  <c r="AA752" s="106"/>
      <c r="AB752" s="106"/>
      <c r="AC752" s="106"/>
      <c r="AD752" s="106"/>
      <c r="AE752" s="106"/>
      <c r="AF752" s="106"/>
    </row>
    <row r="753" spans="4:32" ht="15.75" customHeight="1"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  <c r="AA753" s="106"/>
      <c r="AB753" s="106"/>
      <c r="AC753" s="106"/>
      <c r="AD753" s="106"/>
      <c r="AE753" s="106"/>
      <c r="AF753" s="106"/>
    </row>
    <row r="754" spans="4:32" ht="15.75" customHeight="1"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6"/>
      <c r="AB754" s="106"/>
      <c r="AC754" s="106"/>
      <c r="AD754" s="106"/>
      <c r="AE754" s="106"/>
      <c r="AF754" s="106"/>
    </row>
    <row r="755" spans="4:32" ht="15.75" customHeight="1"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106"/>
    </row>
    <row r="756" spans="4:32" ht="15.75" customHeight="1"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106"/>
    </row>
    <row r="757" spans="4:32" ht="15.75" customHeight="1"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106"/>
    </row>
    <row r="758" spans="4:32" ht="15.75" customHeight="1"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</row>
    <row r="759" spans="4:32" ht="15.75" customHeight="1"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  <c r="AA759" s="106"/>
      <c r="AB759" s="106"/>
      <c r="AC759" s="106"/>
      <c r="AD759" s="106"/>
      <c r="AE759" s="106"/>
      <c r="AF759" s="106"/>
    </row>
    <row r="760" spans="4:32" ht="15.75" customHeight="1"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106"/>
    </row>
    <row r="761" spans="4:32" ht="15.75" customHeight="1"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  <c r="AA761" s="106"/>
      <c r="AB761" s="106"/>
      <c r="AC761" s="106"/>
      <c r="AD761" s="106"/>
      <c r="AE761" s="106"/>
      <c r="AF761" s="106"/>
    </row>
    <row r="762" spans="4:32" ht="15.75" customHeight="1"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</row>
    <row r="763" spans="4:32" ht="15.75" customHeight="1"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</row>
    <row r="764" spans="4:32" ht="15.75" customHeight="1"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</row>
    <row r="765" spans="4:32" ht="15.75" customHeight="1"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  <c r="AA765" s="106"/>
      <c r="AB765" s="106"/>
      <c r="AC765" s="106"/>
      <c r="AD765" s="106"/>
      <c r="AE765" s="106"/>
      <c r="AF765" s="106"/>
    </row>
    <row r="766" spans="4:32" ht="15.75" customHeight="1"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  <c r="AA766" s="106"/>
      <c r="AB766" s="106"/>
      <c r="AC766" s="106"/>
      <c r="AD766" s="106"/>
      <c r="AE766" s="106"/>
      <c r="AF766" s="106"/>
    </row>
    <row r="767" spans="4:32" ht="15.75" customHeight="1"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  <c r="AA767" s="106"/>
      <c r="AB767" s="106"/>
      <c r="AC767" s="106"/>
      <c r="AD767" s="106"/>
      <c r="AE767" s="106"/>
      <c r="AF767" s="106"/>
    </row>
    <row r="768" spans="4:32" ht="15.75" customHeight="1"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  <c r="AA768" s="106"/>
      <c r="AB768" s="106"/>
      <c r="AC768" s="106"/>
      <c r="AD768" s="106"/>
      <c r="AE768" s="106"/>
      <c r="AF768" s="106"/>
    </row>
    <row r="769" spans="4:32" ht="15.75" customHeight="1"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  <c r="AA769" s="106"/>
      <c r="AB769" s="106"/>
      <c r="AC769" s="106"/>
      <c r="AD769" s="106"/>
      <c r="AE769" s="106"/>
      <c r="AF769" s="106"/>
    </row>
    <row r="770" spans="4:32" ht="15.75" customHeight="1"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</row>
    <row r="771" spans="4:32" ht="15.75" customHeight="1"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  <c r="AA771" s="106"/>
      <c r="AB771" s="106"/>
      <c r="AC771" s="106"/>
      <c r="AD771" s="106"/>
      <c r="AE771" s="106"/>
      <c r="AF771" s="106"/>
    </row>
    <row r="772" spans="4:32" ht="15.75" customHeight="1"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  <c r="AA772" s="106"/>
      <c r="AB772" s="106"/>
      <c r="AC772" s="106"/>
      <c r="AD772" s="106"/>
      <c r="AE772" s="106"/>
      <c r="AF772" s="106"/>
    </row>
    <row r="773" spans="4:32" ht="15.75" customHeight="1"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  <c r="AA773" s="106"/>
      <c r="AB773" s="106"/>
      <c r="AC773" s="106"/>
      <c r="AD773" s="106"/>
      <c r="AE773" s="106"/>
      <c r="AF773" s="106"/>
    </row>
    <row r="774" spans="4:32" ht="15.75" customHeight="1"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  <c r="AA774" s="106"/>
      <c r="AB774" s="106"/>
      <c r="AC774" s="106"/>
      <c r="AD774" s="106"/>
      <c r="AE774" s="106"/>
      <c r="AF774" s="106"/>
    </row>
    <row r="775" spans="4:32" ht="15.75" customHeight="1"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</row>
    <row r="776" spans="4:32" ht="15.75" customHeight="1"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  <c r="AA776" s="106"/>
      <c r="AB776" s="106"/>
      <c r="AC776" s="106"/>
      <c r="AD776" s="106"/>
      <c r="AE776" s="106"/>
      <c r="AF776" s="106"/>
    </row>
    <row r="777" spans="4:32" ht="15.75" customHeight="1"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  <c r="AA777" s="106"/>
      <c r="AB777" s="106"/>
      <c r="AC777" s="106"/>
      <c r="AD777" s="106"/>
      <c r="AE777" s="106"/>
      <c r="AF777" s="106"/>
    </row>
    <row r="778" spans="4:32" ht="15.75" customHeight="1"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  <c r="AA778" s="106"/>
      <c r="AB778" s="106"/>
      <c r="AC778" s="106"/>
      <c r="AD778" s="106"/>
      <c r="AE778" s="106"/>
      <c r="AF778" s="106"/>
    </row>
    <row r="779" spans="4:32" ht="15.75" customHeight="1"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  <c r="AA779" s="106"/>
      <c r="AB779" s="106"/>
      <c r="AC779" s="106"/>
      <c r="AD779" s="106"/>
      <c r="AE779" s="106"/>
      <c r="AF779" s="106"/>
    </row>
    <row r="780" spans="4:32" ht="15.75" customHeight="1"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  <c r="AA780" s="106"/>
      <c r="AB780" s="106"/>
      <c r="AC780" s="106"/>
      <c r="AD780" s="106"/>
      <c r="AE780" s="106"/>
      <c r="AF780" s="106"/>
    </row>
    <row r="781" spans="4:32" ht="15.75" customHeight="1"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  <c r="AA781" s="106"/>
      <c r="AB781" s="106"/>
      <c r="AC781" s="106"/>
      <c r="AD781" s="106"/>
      <c r="AE781" s="106"/>
      <c r="AF781" s="106"/>
    </row>
    <row r="782" spans="4:32" ht="15.75" customHeight="1"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  <c r="AA782" s="106"/>
      <c r="AB782" s="106"/>
      <c r="AC782" s="106"/>
      <c r="AD782" s="106"/>
      <c r="AE782" s="106"/>
      <c r="AF782" s="106"/>
    </row>
    <row r="783" spans="4:32" ht="15.75" customHeight="1"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  <c r="AA783" s="106"/>
      <c r="AB783" s="106"/>
      <c r="AC783" s="106"/>
      <c r="AD783" s="106"/>
      <c r="AE783" s="106"/>
      <c r="AF783" s="106"/>
    </row>
    <row r="784" spans="4:32" ht="15.75" customHeight="1"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  <c r="AA784" s="106"/>
      <c r="AB784" s="106"/>
      <c r="AC784" s="106"/>
      <c r="AD784" s="106"/>
      <c r="AE784" s="106"/>
      <c r="AF784" s="106"/>
    </row>
    <row r="785" spans="4:32" ht="15.75" customHeight="1"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  <c r="AA785" s="106"/>
      <c r="AB785" s="106"/>
      <c r="AC785" s="106"/>
      <c r="AD785" s="106"/>
      <c r="AE785" s="106"/>
      <c r="AF785" s="106"/>
    </row>
    <row r="786" spans="4:32" ht="15.75" customHeight="1"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  <c r="AA786" s="106"/>
      <c r="AB786" s="106"/>
      <c r="AC786" s="106"/>
      <c r="AD786" s="106"/>
      <c r="AE786" s="106"/>
      <c r="AF786" s="106"/>
    </row>
    <row r="787" spans="4:32" ht="15.75" customHeight="1"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  <c r="AA787" s="106"/>
      <c r="AB787" s="106"/>
      <c r="AC787" s="106"/>
      <c r="AD787" s="106"/>
      <c r="AE787" s="106"/>
      <c r="AF787" s="106"/>
    </row>
    <row r="788" spans="4:32" ht="15.75" customHeight="1"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  <c r="AA788" s="106"/>
      <c r="AB788" s="106"/>
      <c r="AC788" s="106"/>
      <c r="AD788" s="106"/>
      <c r="AE788" s="106"/>
      <c r="AF788" s="106"/>
    </row>
    <row r="789" spans="4:32" ht="15.75" customHeight="1"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  <c r="AA789" s="106"/>
      <c r="AB789" s="106"/>
      <c r="AC789" s="106"/>
      <c r="AD789" s="106"/>
      <c r="AE789" s="106"/>
      <c r="AF789" s="106"/>
    </row>
    <row r="790" spans="4:32" ht="15.75" customHeight="1"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  <c r="AA790" s="106"/>
      <c r="AB790" s="106"/>
      <c r="AC790" s="106"/>
      <c r="AD790" s="106"/>
      <c r="AE790" s="106"/>
      <c r="AF790" s="106"/>
    </row>
    <row r="791" spans="4:32" ht="15.75" customHeight="1"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  <c r="AA791" s="106"/>
      <c r="AB791" s="106"/>
      <c r="AC791" s="106"/>
      <c r="AD791" s="106"/>
      <c r="AE791" s="106"/>
      <c r="AF791" s="106"/>
    </row>
    <row r="792" spans="4:32" ht="15.75" customHeight="1"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  <c r="AA792" s="106"/>
      <c r="AB792" s="106"/>
      <c r="AC792" s="106"/>
      <c r="AD792" s="106"/>
      <c r="AE792" s="106"/>
      <c r="AF792" s="106"/>
    </row>
    <row r="793" spans="4:32" ht="15.75" customHeight="1"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  <c r="AA793" s="106"/>
      <c r="AB793" s="106"/>
      <c r="AC793" s="106"/>
      <c r="AD793" s="106"/>
      <c r="AE793" s="106"/>
      <c r="AF793" s="106"/>
    </row>
    <row r="794" spans="4:32" ht="15.75" customHeight="1"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  <c r="AA794" s="106"/>
      <c r="AB794" s="106"/>
      <c r="AC794" s="106"/>
      <c r="AD794" s="106"/>
      <c r="AE794" s="106"/>
      <c r="AF794" s="106"/>
    </row>
    <row r="795" spans="4:32" ht="15.75" customHeight="1"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  <c r="AA795" s="106"/>
      <c r="AB795" s="106"/>
      <c r="AC795" s="106"/>
      <c r="AD795" s="106"/>
      <c r="AE795" s="106"/>
      <c r="AF795" s="106"/>
    </row>
    <row r="796" spans="4:32" ht="15.75" customHeight="1"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  <c r="AA796" s="106"/>
      <c r="AB796" s="106"/>
      <c r="AC796" s="106"/>
      <c r="AD796" s="106"/>
      <c r="AE796" s="106"/>
      <c r="AF796" s="106"/>
    </row>
    <row r="797" spans="4:32" ht="15.75" customHeight="1"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  <c r="AA797" s="106"/>
      <c r="AB797" s="106"/>
      <c r="AC797" s="106"/>
      <c r="AD797" s="106"/>
      <c r="AE797" s="106"/>
      <c r="AF797" s="106"/>
    </row>
    <row r="798" spans="4:32" ht="15.75" customHeight="1"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  <c r="AA798" s="106"/>
      <c r="AB798" s="106"/>
      <c r="AC798" s="106"/>
      <c r="AD798" s="106"/>
      <c r="AE798" s="106"/>
      <c r="AF798" s="106"/>
    </row>
    <row r="799" spans="4:32" ht="15.75" customHeight="1"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  <c r="AA799" s="106"/>
      <c r="AB799" s="106"/>
      <c r="AC799" s="106"/>
      <c r="AD799" s="106"/>
      <c r="AE799" s="106"/>
      <c r="AF799" s="106"/>
    </row>
    <row r="800" spans="4:32" ht="15.75" customHeight="1"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  <c r="AA800" s="106"/>
      <c r="AB800" s="106"/>
      <c r="AC800" s="106"/>
      <c r="AD800" s="106"/>
      <c r="AE800" s="106"/>
      <c r="AF800" s="106"/>
    </row>
    <row r="801" spans="4:32" ht="15.75" customHeight="1"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  <c r="AA801" s="106"/>
      <c r="AB801" s="106"/>
      <c r="AC801" s="106"/>
      <c r="AD801" s="106"/>
      <c r="AE801" s="106"/>
      <c r="AF801" s="106"/>
    </row>
    <row r="802" spans="4:32" ht="15.75" customHeight="1"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  <c r="AA802" s="106"/>
      <c r="AB802" s="106"/>
      <c r="AC802" s="106"/>
      <c r="AD802" s="106"/>
      <c r="AE802" s="106"/>
      <c r="AF802" s="106"/>
    </row>
    <row r="803" spans="4:32" ht="15.75" customHeight="1"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  <c r="AA803" s="106"/>
      <c r="AB803" s="106"/>
      <c r="AC803" s="106"/>
      <c r="AD803" s="106"/>
      <c r="AE803" s="106"/>
      <c r="AF803" s="106"/>
    </row>
    <row r="804" spans="4:32" ht="15.75" customHeight="1"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  <c r="AA804" s="106"/>
      <c r="AB804" s="106"/>
      <c r="AC804" s="106"/>
      <c r="AD804" s="106"/>
      <c r="AE804" s="106"/>
      <c r="AF804" s="106"/>
    </row>
    <row r="805" spans="4:32" ht="15.75" customHeight="1"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</row>
    <row r="806" spans="4:32" ht="15.75" customHeight="1"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  <c r="AA806" s="106"/>
      <c r="AB806" s="106"/>
      <c r="AC806" s="106"/>
      <c r="AD806" s="106"/>
      <c r="AE806" s="106"/>
      <c r="AF806" s="106"/>
    </row>
    <row r="807" spans="4:32" ht="15.75" customHeight="1"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  <c r="AA807" s="106"/>
      <c r="AB807" s="106"/>
      <c r="AC807" s="106"/>
      <c r="AD807" s="106"/>
      <c r="AE807" s="106"/>
      <c r="AF807" s="106"/>
    </row>
    <row r="808" spans="4:32" ht="15.75" customHeight="1"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  <c r="AA808" s="106"/>
      <c r="AB808" s="106"/>
      <c r="AC808" s="106"/>
      <c r="AD808" s="106"/>
      <c r="AE808" s="106"/>
      <c r="AF808" s="106"/>
    </row>
    <row r="809" spans="4:32" ht="15.75" customHeight="1"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  <c r="AA809" s="106"/>
      <c r="AB809" s="106"/>
      <c r="AC809" s="106"/>
      <c r="AD809" s="106"/>
      <c r="AE809" s="106"/>
      <c r="AF809" s="106"/>
    </row>
    <row r="810" spans="4:32" ht="15.75" customHeight="1"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  <c r="AA810" s="106"/>
      <c r="AB810" s="106"/>
      <c r="AC810" s="106"/>
      <c r="AD810" s="106"/>
      <c r="AE810" s="106"/>
      <c r="AF810" s="106"/>
    </row>
    <row r="811" spans="4:32" ht="15.75" customHeight="1"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  <c r="AA811" s="106"/>
      <c r="AB811" s="106"/>
      <c r="AC811" s="106"/>
      <c r="AD811" s="106"/>
      <c r="AE811" s="106"/>
      <c r="AF811" s="106"/>
    </row>
    <row r="812" spans="4:32" ht="15.75" customHeight="1"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  <c r="AA812" s="106"/>
      <c r="AB812" s="106"/>
      <c r="AC812" s="106"/>
      <c r="AD812" s="106"/>
      <c r="AE812" s="106"/>
      <c r="AF812" s="106"/>
    </row>
    <row r="813" spans="4:32" ht="15.75" customHeight="1"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  <c r="AA813" s="106"/>
      <c r="AB813" s="106"/>
      <c r="AC813" s="106"/>
      <c r="AD813" s="106"/>
      <c r="AE813" s="106"/>
      <c r="AF813" s="106"/>
    </row>
    <row r="814" spans="4:32" ht="15.75" customHeight="1"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  <c r="AA814" s="106"/>
      <c r="AB814" s="106"/>
      <c r="AC814" s="106"/>
      <c r="AD814" s="106"/>
      <c r="AE814" s="106"/>
      <c r="AF814" s="106"/>
    </row>
    <row r="815" spans="4:32" ht="15.75" customHeight="1"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  <c r="AA815" s="106"/>
      <c r="AB815" s="106"/>
      <c r="AC815" s="106"/>
      <c r="AD815" s="106"/>
      <c r="AE815" s="106"/>
      <c r="AF815" s="106"/>
    </row>
    <row r="816" spans="4:32" ht="15.75" customHeight="1"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  <c r="AA816" s="106"/>
      <c r="AB816" s="106"/>
      <c r="AC816" s="106"/>
      <c r="AD816" s="106"/>
      <c r="AE816" s="106"/>
      <c r="AF816" s="106"/>
    </row>
    <row r="817" spans="4:32" ht="15.75" customHeight="1"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  <c r="AA817" s="106"/>
      <c r="AB817" s="106"/>
      <c r="AC817" s="106"/>
      <c r="AD817" s="106"/>
      <c r="AE817" s="106"/>
      <c r="AF817" s="106"/>
    </row>
    <row r="818" spans="4:32" ht="15.75" customHeight="1"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  <c r="AA818" s="106"/>
      <c r="AB818" s="106"/>
      <c r="AC818" s="106"/>
      <c r="AD818" s="106"/>
      <c r="AE818" s="106"/>
      <c r="AF818" s="106"/>
    </row>
    <row r="819" spans="4:32" ht="15.75" customHeight="1"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  <c r="AA819" s="106"/>
      <c r="AB819" s="106"/>
      <c r="AC819" s="106"/>
      <c r="AD819" s="106"/>
      <c r="AE819" s="106"/>
      <c r="AF819" s="106"/>
    </row>
    <row r="820" spans="4:32" ht="15.75" customHeight="1"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  <c r="AA820" s="106"/>
      <c r="AB820" s="106"/>
      <c r="AC820" s="106"/>
      <c r="AD820" s="106"/>
      <c r="AE820" s="106"/>
      <c r="AF820" s="106"/>
    </row>
    <row r="821" spans="4:32" ht="15.75" customHeight="1"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  <c r="AA821" s="106"/>
      <c r="AB821" s="106"/>
      <c r="AC821" s="106"/>
      <c r="AD821" s="106"/>
      <c r="AE821" s="106"/>
      <c r="AF821" s="106"/>
    </row>
    <row r="822" spans="4:32" ht="15.75" customHeight="1"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  <c r="AA822" s="106"/>
      <c r="AB822" s="106"/>
      <c r="AC822" s="106"/>
      <c r="AD822" s="106"/>
      <c r="AE822" s="106"/>
      <c r="AF822" s="106"/>
    </row>
    <row r="823" spans="4:32" ht="15.75" customHeight="1"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  <c r="AA823" s="106"/>
      <c r="AB823" s="106"/>
      <c r="AC823" s="106"/>
      <c r="AD823" s="106"/>
      <c r="AE823" s="106"/>
      <c r="AF823" s="106"/>
    </row>
    <row r="824" spans="4:32" ht="15.75" customHeight="1"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  <c r="AA824" s="106"/>
      <c r="AB824" s="106"/>
      <c r="AC824" s="106"/>
      <c r="AD824" s="106"/>
      <c r="AE824" s="106"/>
      <c r="AF824" s="106"/>
    </row>
    <row r="825" spans="4:32" ht="15.75" customHeight="1"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  <c r="AA825" s="106"/>
      <c r="AB825" s="106"/>
      <c r="AC825" s="106"/>
      <c r="AD825" s="106"/>
      <c r="AE825" s="106"/>
      <c r="AF825" s="106"/>
    </row>
    <row r="826" spans="4:32" ht="15.75" customHeight="1"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  <c r="AA826" s="106"/>
      <c r="AB826" s="106"/>
      <c r="AC826" s="106"/>
      <c r="AD826" s="106"/>
      <c r="AE826" s="106"/>
      <c r="AF826" s="106"/>
    </row>
    <row r="827" spans="4:32" ht="15.75" customHeight="1"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  <c r="AA827" s="106"/>
      <c r="AB827" s="106"/>
      <c r="AC827" s="106"/>
      <c r="AD827" s="106"/>
      <c r="AE827" s="106"/>
      <c r="AF827" s="106"/>
    </row>
    <row r="828" spans="4:32" ht="15.75" customHeight="1"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  <c r="AA828" s="106"/>
      <c r="AB828" s="106"/>
      <c r="AC828" s="106"/>
      <c r="AD828" s="106"/>
      <c r="AE828" s="106"/>
      <c r="AF828" s="106"/>
    </row>
    <row r="829" spans="4:32" ht="15.75" customHeight="1"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  <c r="AA829" s="106"/>
      <c r="AB829" s="106"/>
      <c r="AC829" s="106"/>
      <c r="AD829" s="106"/>
      <c r="AE829" s="106"/>
      <c r="AF829" s="106"/>
    </row>
    <row r="830" spans="4:32" ht="15.75" customHeight="1"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  <c r="AA830" s="106"/>
      <c r="AB830" s="106"/>
      <c r="AC830" s="106"/>
      <c r="AD830" s="106"/>
      <c r="AE830" s="106"/>
      <c r="AF830" s="106"/>
    </row>
    <row r="831" spans="4:32" ht="15.75" customHeight="1"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  <c r="AA831" s="106"/>
      <c r="AB831" s="106"/>
      <c r="AC831" s="106"/>
      <c r="AD831" s="106"/>
      <c r="AE831" s="106"/>
      <c r="AF831" s="106"/>
    </row>
    <row r="832" spans="4:32" ht="15.75" customHeight="1"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  <c r="AA832" s="106"/>
      <c r="AB832" s="106"/>
      <c r="AC832" s="106"/>
      <c r="AD832" s="106"/>
      <c r="AE832" s="106"/>
      <c r="AF832" s="106"/>
    </row>
    <row r="833" spans="4:32" ht="15.75" customHeight="1"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  <c r="AA833" s="106"/>
      <c r="AB833" s="106"/>
      <c r="AC833" s="106"/>
      <c r="AD833" s="106"/>
      <c r="AE833" s="106"/>
      <c r="AF833" s="106"/>
    </row>
    <row r="834" spans="4:32" ht="15.75" customHeight="1"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  <c r="AA834" s="106"/>
      <c r="AB834" s="106"/>
      <c r="AC834" s="106"/>
      <c r="AD834" s="106"/>
      <c r="AE834" s="106"/>
      <c r="AF834" s="106"/>
    </row>
    <row r="835" spans="4:32" ht="15.75" customHeight="1"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  <c r="AA835" s="106"/>
      <c r="AB835" s="106"/>
      <c r="AC835" s="106"/>
      <c r="AD835" s="106"/>
      <c r="AE835" s="106"/>
      <c r="AF835" s="106"/>
    </row>
    <row r="836" spans="4:32" ht="15.75" customHeight="1"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  <c r="AA836" s="106"/>
      <c r="AB836" s="106"/>
      <c r="AC836" s="106"/>
      <c r="AD836" s="106"/>
      <c r="AE836" s="106"/>
      <c r="AF836" s="106"/>
    </row>
    <row r="837" spans="4:32" ht="15.75" customHeight="1"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  <c r="AA837" s="106"/>
      <c r="AB837" s="106"/>
      <c r="AC837" s="106"/>
      <c r="AD837" s="106"/>
      <c r="AE837" s="106"/>
      <c r="AF837" s="106"/>
    </row>
    <row r="838" spans="4:32" ht="15.75" customHeight="1"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  <c r="AA838" s="106"/>
      <c r="AB838" s="106"/>
      <c r="AC838" s="106"/>
      <c r="AD838" s="106"/>
      <c r="AE838" s="106"/>
      <c r="AF838" s="106"/>
    </row>
    <row r="839" spans="4:32" ht="15.75" customHeight="1"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  <c r="AA839" s="106"/>
      <c r="AB839" s="106"/>
      <c r="AC839" s="106"/>
      <c r="AD839" s="106"/>
      <c r="AE839" s="106"/>
      <c r="AF839" s="106"/>
    </row>
    <row r="840" spans="4:32" ht="15.75" customHeight="1"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  <c r="AA840" s="106"/>
      <c r="AB840" s="106"/>
      <c r="AC840" s="106"/>
      <c r="AD840" s="106"/>
      <c r="AE840" s="106"/>
      <c r="AF840" s="106"/>
    </row>
    <row r="841" spans="4:32" ht="15.75" customHeight="1"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  <c r="AA841" s="106"/>
      <c r="AB841" s="106"/>
      <c r="AC841" s="106"/>
      <c r="AD841" s="106"/>
      <c r="AE841" s="106"/>
      <c r="AF841" s="106"/>
    </row>
    <row r="842" spans="4:32" ht="15.75" customHeight="1"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  <c r="AA842" s="106"/>
      <c r="AB842" s="106"/>
      <c r="AC842" s="106"/>
      <c r="AD842" s="106"/>
      <c r="AE842" s="106"/>
      <c r="AF842" s="106"/>
    </row>
    <row r="843" spans="4:32" ht="15.75" customHeight="1"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  <c r="AA843" s="106"/>
      <c r="AB843" s="106"/>
      <c r="AC843" s="106"/>
      <c r="AD843" s="106"/>
      <c r="AE843" s="106"/>
      <c r="AF843" s="106"/>
    </row>
    <row r="844" spans="4:32" ht="15.75" customHeight="1"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  <c r="AA844" s="106"/>
      <c r="AB844" s="106"/>
      <c r="AC844" s="106"/>
      <c r="AD844" s="106"/>
      <c r="AE844" s="106"/>
      <c r="AF844" s="106"/>
    </row>
    <row r="845" spans="4:32" ht="15.75" customHeight="1"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  <c r="AA845" s="106"/>
      <c r="AB845" s="106"/>
      <c r="AC845" s="106"/>
      <c r="AD845" s="106"/>
      <c r="AE845" s="106"/>
      <c r="AF845" s="106"/>
    </row>
    <row r="846" spans="4:32" ht="15.75" customHeight="1"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  <c r="AA846" s="106"/>
      <c r="AB846" s="106"/>
      <c r="AC846" s="106"/>
      <c r="AD846" s="106"/>
      <c r="AE846" s="106"/>
      <c r="AF846" s="106"/>
    </row>
    <row r="847" spans="4:32" ht="15.75" customHeight="1"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  <c r="AA847" s="106"/>
      <c r="AB847" s="106"/>
      <c r="AC847" s="106"/>
      <c r="AD847" s="106"/>
      <c r="AE847" s="106"/>
      <c r="AF847" s="106"/>
    </row>
    <row r="848" spans="4:32" ht="15.75" customHeight="1"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  <c r="AA848" s="106"/>
      <c r="AB848" s="106"/>
      <c r="AC848" s="106"/>
      <c r="AD848" s="106"/>
      <c r="AE848" s="106"/>
      <c r="AF848" s="106"/>
    </row>
    <row r="849" spans="4:32" ht="15.75" customHeight="1"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  <c r="AA849" s="106"/>
      <c r="AB849" s="106"/>
      <c r="AC849" s="106"/>
      <c r="AD849" s="106"/>
      <c r="AE849" s="106"/>
      <c r="AF849" s="106"/>
    </row>
    <row r="850" spans="4:32" ht="15.75" customHeight="1"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  <c r="AA850" s="106"/>
      <c r="AB850" s="106"/>
      <c r="AC850" s="106"/>
      <c r="AD850" s="106"/>
      <c r="AE850" s="106"/>
      <c r="AF850" s="106"/>
    </row>
    <row r="851" spans="4:32" ht="15.75" customHeight="1"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  <c r="AA851" s="106"/>
      <c r="AB851" s="106"/>
      <c r="AC851" s="106"/>
      <c r="AD851" s="106"/>
      <c r="AE851" s="106"/>
      <c r="AF851" s="106"/>
    </row>
    <row r="852" spans="4:32" ht="15.75" customHeight="1"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  <c r="AA852" s="106"/>
      <c r="AB852" s="106"/>
      <c r="AC852" s="106"/>
      <c r="AD852" s="106"/>
      <c r="AE852" s="106"/>
      <c r="AF852" s="106"/>
    </row>
    <row r="853" spans="4:32" ht="15.75" customHeight="1"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  <c r="AA853" s="106"/>
      <c r="AB853" s="106"/>
      <c r="AC853" s="106"/>
      <c r="AD853" s="106"/>
      <c r="AE853" s="106"/>
      <c r="AF853" s="106"/>
    </row>
    <row r="854" spans="4:32" ht="15.75" customHeight="1"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  <c r="AA854" s="106"/>
      <c r="AB854" s="106"/>
      <c r="AC854" s="106"/>
      <c r="AD854" s="106"/>
      <c r="AE854" s="106"/>
      <c r="AF854" s="106"/>
    </row>
    <row r="855" spans="4:32" ht="15.75" customHeight="1"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  <c r="AA855" s="106"/>
      <c r="AB855" s="106"/>
      <c r="AC855" s="106"/>
      <c r="AD855" s="106"/>
      <c r="AE855" s="106"/>
      <c r="AF855" s="106"/>
    </row>
    <row r="856" spans="4:32" ht="15.75" customHeight="1"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  <c r="AA856" s="106"/>
      <c r="AB856" s="106"/>
      <c r="AC856" s="106"/>
      <c r="AD856" s="106"/>
      <c r="AE856" s="106"/>
      <c r="AF856" s="106"/>
    </row>
    <row r="857" spans="4:32" ht="15.75" customHeight="1"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  <c r="AA857" s="106"/>
      <c r="AB857" s="106"/>
      <c r="AC857" s="106"/>
      <c r="AD857" s="106"/>
      <c r="AE857" s="106"/>
      <c r="AF857" s="106"/>
    </row>
    <row r="858" spans="4:32" ht="15.75" customHeight="1"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  <c r="AA858" s="106"/>
      <c r="AB858" s="106"/>
      <c r="AC858" s="106"/>
      <c r="AD858" s="106"/>
      <c r="AE858" s="106"/>
      <c r="AF858" s="106"/>
    </row>
    <row r="859" spans="4:32" ht="15.75" customHeight="1"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  <c r="AA859" s="106"/>
      <c r="AB859" s="106"/>
      <c r="AC859" s="106"/>
      <c r="AD859" s="106"/>
      <c r="AE859" s="106"/>
      <c r="AF859" s="106"/>
    </row>
    <row r="860" spans="4:32" ht="15.75" customHeight="1"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  <c r="AA860" s="106"/>
      <c r="AB860" s="106"/>
      <c r="AC860" s="106"/>
      <c r="AD860" s="106"/>
      <c r="AE860" s="106"/>
      <c r="AF860" s="106"/>
    </row>
    <row r="861" spans="4:32" ht="15.75" customHeight="1"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  <c r="AA861" s="106"/>
      <c r="AB861" s="106"/>
      <c r="AC861" s="106"/>
      <c r="AD861" s="106"/>
      <c r="AE861" s="106"/>
      <c r="AF861" s="106"/>
    </row>
    <row r="862" spans="4:32" ht="15.75" customHeight="1"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  <c r="AA862" s="106"/>
      <c r="AB862" s="106"/>
      <c r="AC862" s="106"/>
      <c r="AD862" s="106"/>
      <c r="AE862" s="106"/>
      <c r="AF862" s="106"/>
    </row>
    <row r="863" spans="4:32" ht="15.75" customHeight="1"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  <c r="AA863" s="106"/>
      <c r="AB863" s="106"/>
      <c r="AC863" s="106"/>
      <c r="AD863" s="106"/>
      <c r="AE863" s="106"/>
      <c r="AF863" s="106"/>
    </row>
    <row r="864" spans="4:32" ht="15.75" customHeight="1"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  <c r="AA864" s="106"/>
      <c r="AB864" s="106"/>
      <c r="AC864" s="106"/>
      <c r="AD864" s="106"/>
      <c r="AE864" s="106"/>
      <c r="AF864" s="106"/>
    </row>
    <row r="865" spans="4:32" ht="15.75" customHeight="1"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  <c r="AA865" s="106"/>
      <c r="AB865" s="106"/>
      <c r="AC865" s="106"/>
      <c r="AD865" s="106"/>
      <c r="AE865" s="106"/>
      <c r="AF865" s="106"/>
    </row>
    <row r="866" spans="4:32" ht="15.75" customHeight="1"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  <c r="AA866" s="106"/>
      <c r="AB866" s="106"/>
      <c r="AC866" s="106"/>
      <c r="AD866" s="106"/>
      <c r="AE866" s="106"/>
      <c r="AF866" s="106"/>
    </row>
    <row r="867" spans="4:32" ht="15.75" customHeight="1"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  <c r="AA867" s="106"/>
      <c r="AB867" s="106"/>
      <c r="AC867" s="106"/>
      <c r="AD867" s="106"/>
      <c r="AE867" s="106"/>
      <c r="AF867" s="106"/>
    </row>
    <row r="868" spans="4:32" ht="15.75" customHeight="1"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  <c r="AA868" s="106"/>
      <c r="AB868" s="106"/>
      <c r="AC868" s="106"/>
      <c r="AD868" s="106"/>
      <c r="AE868" s="106"/>
      <c r="AF868" s="106"/>
    </row>
    <row r="869" spans="4:32" ht="15.75" customHeight="1"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  <c r="AA869" s="106"/>
      <c r="AB869" s="106"/>
      <c r="AC869" s="106"/>
      <c r="AD869" s="106"/>
      <c r="AE869" s="106"/>
      <c r="AF869" s="106"/>
    </row>
    <row r="870" spans="4:32" ht="15.75" customHeight="1"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  <c r="AA870" s="106"/>
      <c r="AB870" s="106"/>
      <c r="AC870" s="106"/>
      <c r="AD870" s="106"/>
      <c r="AE870" s="106"/>
      <c r="AF870" s="106"/>
    </row>
    <row r="871" spans="4:32" ht="15.75" customHeight="1"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  <c r="AA871" s="106"/>
      <c r="AB871" s="106"/>
      <c r="AC871" s="106"/>
      <c r="AD871" s="106"/>
      <c r="AE871" s="106"/>
      <c r="AF871" s="106"/>
    </row>
    <row r="872" spans="4:32" ht="15.75" customHeight="1"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  <c r="AA872" s="106"/>
      <c r="AB872" s="106"/>
      <c r="AC872" s="106"/>
      <c r="AD872" s="106"/>
      <c r="AE872" s="106"/>
      <c r="AF872" s="106"/>
    </row>
    <row r="873" spans="4:32" ht="15.75" customHeight="1"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  <c r="AA873" s="106"/>
      <c r="AB873" s="106"/>
      <c r="AC873" s="106"/>
      <c r="AD873" s="106"/>
      <c r="AE873" s="106"/>
      <c r="AF873" s="106"/>
    </row>
    <row r="874" spans="4:32" ht="15.75" customHeight="1"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  <c r="AA874" s="106"/>
      <c r="AB874" s="106"/>
      <c r="AC874" s="106"/>
      <c r="AD874" s="106"/>
      <c r="AE874" s="106"/>
      <c r="AF874" s="106"/>
    </row>
    <row r="875" spans="4:32" ht="15.75" customHeight="1"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  <c r="AA875" s="106"/>
      <c r="AB875" s="106"/>
      <c r="AC875" s="106"/>
      <c r="AD875" s="106"/>
      <c r="AE875" s="106"/>
      <c r="AF875" s="106"/>
    </row>
    <row r="876" spans="4:32" ht="15.75" customHeight="1"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  <c r="AA876" s="106"/>
      <c r="AB876" s="106"/>
      <c r="AC876" s="106"/>
      <c r="AD876" s="106"/>
      <c r="AE876" s="106"/>
      <c r="AF876" s="106"/>
    </row>
    <row r="877" spans="4:32" ht="15.75" customHeight="1"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  <c r="AA877" s="106"/>
      <c r="AB877" s="106"/>
      <c r="AC877" s="106"/>
      <c r="AD877" s="106"/>
      <c r="AE877" s="106"/>
      <c r="AF877" s="106"/>
    </row>
    <row r="878" spans="4:32" ht="15.75" customHeight="1"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  <c r="AA878" s="106"/>
      <c r="AB878" s="106"/>
      <c r="AC878" s="106"/>
      <c r="AD878" s="106"/>
      <c r="AE878" s="106"/>
      <c r="AF878" s="106"/>
    </row>
    <row r="879" spans="4:32" ht="15.75" customHeight="1"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  <c r="AA879" s="106"/>
      <c r="AB879" s="106"/>
      <c r="AC879" s="106"/>
      <c r="AD879" s="106"/>
      <c r="AE879" s="106"/>
      <c r="AF879" s="106"/>
    </row>
    <row r="880" spans="4:32" ht="15.75" customHeight="1"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  <c r="AA880" s="106"/>
      <c r="AB880" s="106"/>
      <c r="AC880" s="106"/>
      <c r="AD880" s="106"/>
      <c r="AE880" s="106"/>
      <c r="AF880" s="106"/>
    </row>
    <row r="881" spans="4:32" ht="15.75" customHeight="1"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  <c r="AA881" s="106"/>
      <c r="AB881" s="106"/>
      <c r="AC881" s="106"/>
      <c r="AD881" s="106"/>
      <c r="AE881" s="106"/>
      <c r="AF881" s="106"/>
    </row>
    <row r="882" spans="4:32" ht="15.75" customHeight="1"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  <c r="AA882" s="106"/>
      <c r="AB882" s="106"/>
      <c r="AC882" s="106"/>
      <c r="AD882" s="106"/>
      <c r="AE882" s="106"/>
      <c r="AF882" s="106"/>
    </row>
    <row r="883" spans="4:32" ht="15.75" customHeight="1"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  <c r="AA883" s="106"/>
      <c r="AB883" s="106"/>
      <c r="AC883" s="106"/>
      <c r="AD883" s="106"/>
      <c r="AE883" s="106"/>
      <c r="AF883" s="106"/>
    </row>
    <row r="884" spans="4:32" ht="15.75" customHeight="1"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  <c r="AA884" s="106"/>
      <c r="AB884" s="106"/>
      <c r="AC884" s="106"/>
      <c r="AD884" s="106"/>
      <c r="AE884" s="106"/>
      <c r="AF884" s="106"/>
    </row>
    <row r="885" spans="4:32" ht="15.75" customHeight="1"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  <c r="AA885" s="106"/>
      <c r="AB885" s="106"/>
      <c r="AC885" s="106"/>
      <c r="AD885" s="106"/>
      <c r="AE885" s="106"/>
      <c r="AF885" s="106"/>
    </row>
    <row r="886" spans="4:32" ht="15.75" customHeight="1"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  <c r="AA886" s="106"/>
      <c r="AB886" s="106"/>
      <c r="AC886" s="106"/>
      <c r="AD886" s="106"/>
      <c r="AE886" s="106"/>
      <c r="AF886" s="106"/>
    </row>
    <row r="887" spans="4:32" ht="15.75" customHeight="1"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  <c r="AA887" s="106"/>
      <c r="AB887" s="106"/>
      <c r="AC887" s="106"/>
      <c r="AD887" s="106"/>
      <c r="AE887" s="106"/>
      <c r="AF887" s="106"/>
    </row>
    <row r="888" spans="4:32" ht="15.75" customHeight="1"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  <c r="AA888" s="106"/>
      <c r="AB888" s="106"/>
      <c r="AC888" s="106"/>
      <c r="AD888" s="106"/>
      <c r="AE888" s="106"/>
      <c r="AF888" s="106"/>
    </row>
    <row r="889" spans="4:32" ht="15.75" customHeight="1"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  <c r="AA889" s="106"/>
      <c r="AB889" s="106"/>
      <c r="AC889" s="106"/>
      <c r="AD889" s="106"/>
      <c r="AE889" s="106"/>
      <c r="AF889" s="106"/>
    </row>
    <row r="890" spans="4:32" ht="15.75" customHeight="1"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  <c r="AA890" s="106"/>
      <c r="AB890" s="106"/>
      <c r="AC890" s="106"/>
      <c r="AD890" s="106"/>
      <c r="AE890" s="106"/>
      <c r="AF890" s="106"/>
    </row>
    <row r="891" spans="4:32" ht="15.75" customHeight="1"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  <c r="AA891" s="106"/>
      <c r="AB891" s="106"/>
      <c r="AC891" s="106"/>
      <c r="AD891" s="106"/>
      <c r="AE891" s="106"/>
      <c r="AF891" s="106"/>
    </row>
    <row r="892" spans="4:32" ht="15.75" customHeight="1"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  <c r="AA892" s="106"/>
      <c r="AB892" s="106"/>
      <c r="AC892" s="106"/>
      <c r="AD892" s="106"/>
      <c r="AE892" s="106"/>
      <c r="AF892" s="106"/>
    </row>
    <row r="893" spans="4:32" ht="15.75" customHeight="1"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  <c r="AA893" s="106"/>
      <c r="AB893" s="106"/>
      <c r="AC893" s="106"/>
      <c r="AD893" s="106"/>
      <c r="AE893" s="106"/>
      <c r="AF893" s="106"/>
    </row>
    <row r="894" spans="4:32" ht="15.75" customHeight="1"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  <c r="AA894" s="106"/>
      <c r="AB894" s="106"/>
      <c r="AC894" s="106"/>
      <c r="AD894" s="106"/>
      <c r="AE894" s="106"/>
      <c r="AF894" s="106"/>
    </row>
    <row r="895" spans="4:32" ht="15.75" customHeight="1"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  <c r="AA895" s="106"/>
      <c r="AB895" s="106"/>
      <c r="AC895" s="106"/>
      <c r="AD895" s="106"/>
      <c r="AE895" s="106"/>
      <c r="AF895" s="106"/>
    </row>
    <row r="896" spans="4:32" ht="15.75" customHeight="1"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  <c r="AA896" s="106"/>
      <c r="AB896" s="106"/>
      <c r="AC896" s="106"/>
      <c r="AD896" s="106"/>
      <c r="AE896" s="106"/>
      <c r="AF896" s="106"/>
    </row>
    <row r="897" spans="4:32" ht="15.75" customHeight="1"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  <c r="AA897" s="106"/>
      <c r="AB897" s="106"/>
      <c r="AC897" s="106"/>
      <c r="AD897" s="106"/>
      <c r="AE897" s="106"/>
      <c r="AF897" s="106"/>
    </row>
    <row r="898" spans="4:32" ht="15.75" customHeight="1"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  <c r="AA898" s="106"/>
      <c r="AB898" s="106"/>
      <c r="AC898" s="106"/>
      <c r="AD898" s="106"/>
      <c r="AE898" s="106"/>
      <c r="AF898" s="106"/>
    </row>
    <row r="899" spans="4:32" ht="15.75" customHeight="1"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  <c r="AA899" s="106"/>
      <c r="AB899" s="106"/>
      <c r="AC899" s="106"/>
      <c r="AD899" s="106"/>
      <c r="AE899" s="106"/>
      <c r="AF899" s="106"/>
    </row>
    <row r="900" spans="4:32" ht="15.75" customHeight="1"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  <c r="AA900" s="106"/>
      <c r="AB900" s="106"/>
      <c r="AC900" s="106"/>
      <c r="AD900" s="106"/>
      <c r="AE900" s="106"/>
      <c r="AF900" s="106"/>
    </row>
    <row r="901" spans="4:32" ht="15.75" customHeight="1"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  <c r="AA901" s="106"/>
      <c r="AB901" s="106"/>
      <c r="AC901" s="106"/>
      <c r="AD901" s="106"/>
      <c r="AE901" s="106"/>
      <c r="AF901" s="106"/>
    </row>
    <row r="902" spans="4:32" ht="15.75" customHeight="1"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  <c r="AA902" s="106"/>
      <c r="AB902" s="106"/>
      <c r="AC902" s="106"/>
      <c r="AD902" s="106"/>
      <c r="AE902" s="106"/>
      <c r="AF902" s="106"/>
    </row>
    <row r="903" spans="4:32" ht="15.75" customHeight="1"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  <c r="AA903" s="106"/>
      <c r="AB903" s="106"/>
      <c r="AC903" s="106"/>
      <c r="AD903" s="106"/>
      <c r="AE903" s="106"/>
      <c r="AF903" s="106"/>
    </row>
    <row r="904" spans="4:32" ht="15.75" customHeight="1"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  <c r="AA904" s="106"/>
      <c r="AB904" s="106"/>
      <c r="AC904" s="106"/>
      <c r="AD904" s="106"/>
      <c r="AE904" s="106"/>
      <c r="AF904" s="106"/>
    </row>
    <row r="905" spans="4:32" ht="15.75" customHeight="1"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  <c r="AA905" s="106"/>
      <c r="AB905" s="106"/>
      <c r="AC905" s="106"/>
      <c r="AD905" s="106"/>
      <c r="AE905" s="106"/>
      <c r="AF905" s="106"/>
    </row>
    <row r="906" spans="4:32" ht="15.75" customHeight="1"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  <c r="AA906" s="106"/>
      <c r="AB906" s="106"/>
      <c r="AC906" s="106"/>
      <c r="AD906" s="106"/>
      <c r="AE906" s="106"/>
      <c r="AF906" s="106"/>
    </row>
    <row r="907" spans="4:32" ht="15.75" customHeight="1"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  <c r="AA907" s="106"/>
      <c r="AB907" s="106"/>
      <c r="AC907" s="106"/>
      <c r="AD907" s="106"/>
      <c r="AE907" s="106"/>
      <c r="AF907" s="106"/>
    </row>
    <row r="908" spans="4:32" ht="15.75" customHeight="1"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  <c r="AA908" s="106"/>
      <c r="AB908" s="106"/>
      <c r="AC908" s="106"/>
      <c r="AD908" s="106"/>
      <c r="AE908" s="106"/>
      <c r="AF908" s="106"/>
    </row>
    <row r="909" spans="4:32" ht="15.75" customHeight="1"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  <c r="AA909" s="106"/>
      <c r="AB909" s="106"/>
      <c r="AC909" s="106"/>
      <c r="AD909" s="106"/>
      <c r="AE909" s="106"/>
      <c r="AF909" s="106"/>
    </row>
    <row r="910" spans="4:32" ht="15.75" customHeight="1"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  <c r="AA910" s="106"/>
      <c r="AB910" s="106"/>
      <c r="AC910" s="106"/>
      <c r="AD910" s="106"/>
      <c r="AE910" s="106"/>
      <c r="AF910" s="106"/>
    </row>
    <row r="911" spans="4:32" ht="15.75" customHeight="1"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  <c r="AA911" s="106"/>
      <c r="AB911" s="106"/>
      <c r="AC911" s="106"/>
      <c r="AD911" s="106"/>
      <c r="AE911" s="106"/>
      <c r="AF911" s="106"/>
    </row>
    <row r="912" spans="4:32" ht="15.75" customHeight="1"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  <c r="AA912" s="106"/>
      <c r="AB912" s="106"/>
      <c r="AC912" s="106"/>
      <c r="AD912" s="106"/>
      <c r="AE912" s="106"/>
      <c r="AF912" s="106"/>
    </row>
    <row r="913" spans="4:32" ht="15.75" customHeight="1"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  <c r="AA913" s="106"/>
      <c r="AB913" s="106"/>
      <c r="AC913" s="106"/>
      <c r="AD913" s="106"/>
      <c r="AE913" s="106"/>
      <c r="AF913" s="106"/>
    </row>
    <row r="914" spans="4:32" ht="15.75" customHeight="1"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  <c r="AA914" s="106"/>
      <c r="AB914" s="106"/>
      <c r="AC914" s="106"/>
      <c r="AD914" s="106"/>
      <c r="AE914" s="106"/>
      <c r="AF914" s="106"/>
    </row>
    <row r="915" spans="4:32" ht="15.75" customHeight="1"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  <c r="AA915" s="106"/>
      <c r="AB915" s="106"/>
      <c r="AC915" s="106"/>
      <c r="AD915" s="106"/>
      <c r="AE915" s="106"/>
      <c r="AF915" s="106"/>
    </row>
    <row r="916" spans="4:32" ht="15.75" customHeight="1"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  <c r="AA916" s="106"/>
      <c r="AB916" s="106"/>
      <c r="AC916" s="106"/>
      <c r="AD916" s="106"/>
      <c r="AE916" s="106"/>
      <c r="AF916" s="106"/>
    </row>
    <row r="917" spans="4:32" ht="15.75" customHeight="1"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  <c r="AA917" s="106"/>
      <c r="AB917" s="106"/>
      <c r="AC917" s="106"/>
      <c r="AD917" s="106"/>
      <c r="AE917" s="106"/>
      <c r="AF917" s="106"/>
    </row>
    <row r="918" spans="4:32" ht="15.75" customHeight="1"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  <c r="AA918" s="106"/>
      <c r="AB918" s="106"/>
      <c r="AC918" s="106"/>
      <c r="AD918" s="106"/>
      <c r="AE918" s="106"/>
      <c r="AF918" s="106"/>
    </row>
    <row r="919" spans="4:32" ht="15.75" customHeight="1"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  <c r="AA919" s="106"/>
      <c r="AB919" s="106"/>
      <c r="AC919" s="106"/>
      <c r="AD919" s="106"/>
      <c r="AE919" s="106"/>
      <c r="AF919" s="106"/>
    </row>
    <row r="920" spans="4:32" ht="15.75" customHeight="1"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  <c r="AA920" s="106"/>
      <c r="AB920" s="106"/>
      <c r="AC920" s="106"/>
      <c r="AD920" s="106"/>
      <c r="AE920" s="106"/>
      <c r="AF920" s="106"/>
    </row>
    <row r="921" spans="4:32" ht="15.75" customHeight="1"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  <c r="AA921" s="106"/>
      <c r="AB921" s="106"/>
      <c r="AC921" s="106"/>
      <c r="AD921" s="106"/>
      <c r="AE921" s="106"/>
      <c r="AF921" s="106"/>
    </row>
    <row r="922" spans="4:32" ht="15.75" customHeight="1"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  <c r="AA922" s="106"/>
      <c r="AB922" s="106"/>
      <c r="AC922" s="106"/>
      <c r="AD922" s="106"/>
      <c r="AE922" s="106"/>
      <c r="AF922" s="106"/>
    </row>
    <row r="923" spans="4:32" ht="15.75" customHeight="1"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  <c r="AA923" s="106"/>
      <c r="AB923" s="106"/>
      <c r="AC923" s="106"/>
      <c r="AD923" s="106"/>
      <c r="AE923" s="106"/>
      <c r="AF923" s="106"/>
    </row>
    <row r="924" spans="4:32" ht="15.75" customHeight="1"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  <c r="AA924" s="106"/>
      <c r="AB924" s="106"/>
      <c r="AC924" s="106"/>
      <c r="AD924" s="106"/>
      <c r="AE924" s="106"/>
      <c r="AF924" s="106"/>
    </row>
    <row r="925" spans="4:32" ht="15.75" customHeight="1"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  <c r="AA925" s="106"/>
      <c r="AB925" s="106"/>
      <c r="AC925" s="106"/>
      <c r="AD925" s="106"/>
      <c r="AE925" s="106"/>
      <c r="AF925" s="106"/>
    </row>
    <row r="926" spans="4:32" ht="15.75" customHeight="1"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  <c r="AA926" s="106"/>
      <c r="AB926" s="106"/>
      <c r="AC926" s="106"/>
      <c r="AD926" s="106"/>
      <c r="AE926" s="106"/>
      <c r="AF926" s="106"/>
    </row>
    <row r="927" spans="4:32" ht="15.75" customHeight="1"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  <c r="AA927" s="106"/>
      <c r="AB927" s="106"/>
      <c r="AC927" s="106"/>
      <c r="AD927" s="106"/>
      <c r="AE927" s="106"/>
      <c r="AF927" s="106"/>
    </row>
    <row r="928" spans="4:32" ht="15.75" customHeight="1"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  <c r="AA928" s="106"/>
      <c r="AB928" s="106"/>
      <c r="AC928" s="106"/>
      <c r="AD928" s="106"/>
      <c r="AE928" s="106"/>
      <c r="AF928" s="106"/>
    </row>
    <row r="929" spans="4:32" ht="15.75" customHeight="1"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  <c r="AA929" s="106"/>
      <c r="AB929" s="106"/>
      <c r="AC929" s="106"/>
      <c r="AD929" s="106"/>
      <c r="AE929" s="106"/>
      <c r="AF929" s="106"/>
    </row>
    <row r="930" spans="4:32" ht="15.75" customHeight="1"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  <c r="AA930" s="106"/>
      <c r="AB930" s="106"/>
      <c r="AC930" s="106"/>
      <c r="AD930" s="106"/>
      <c r="AE930" s="106"/>
      <c r="AF930" s="106"/>
    </row>
    <row r="931" spans="4:32" ht="15.75" customHeight="1"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  <c r="AA931" s="106"/>
      <c r="AB931" s="106"/>
      <c r="AC931" s="106"/>
      <c r="AD931" s="106"/>
      <c r="AE931" s="106"/>
      <c r="AF931" s="106"/>
    </row>
    <row r="932" spans="4:32" ht="15.75" customHeight="1"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  <c r="AA932" s="106"/>
      <c r="AB932" s="106"/>
      <c r="AC932" s="106"/>
      <c r="AD932" s="106"/>
      <c r="AE932" s="106"/>
      <c r="AF932" s="106"/>
    </row>
    <row r="933" spans="4:32" ht="15.75" customHeight="1"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  <c r="AA933" s="106"/>
      <c r="AB933" s="106"/>
      <c r="AC933" s="106"/>
      <c r="AD933" s="106"/>
      <c r="AE933" s="106"/>
      <c r="AF933" s="106"/>
    </row>
    <row r="934" spans="4:32" ht="15.75" customHeight="1"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  <c r="AA934" s="106"/>
      <c r="AB934" s="106"/>
      <c r="AC934" s="106"/>
      <c r="AD934" s="106"/>
      <c r="AE934" s="106"/>
      <c r="AF934" s="106"/>
    </row>
    <row r="935" spans="4:32" ht="15.75" customHeight="1"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  <c r="AA935" s="106"/>
      <c r="AB935" s="106"/>
      <c r="AC935" s="106"/>
      <c r="AD935" s="106"/>
      <c r="AE935" s="106"/>
      <c r="AF935" s="106"/>
    </row>
    <row r="936" spans="4:32" ht="15.75" customHeight="1"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  <c r="AA936" s="106"/>
      <c r="AB936" s="106"/>
      <c r="AC936" s="106"/>
      <c r="AD936" s="106"/>
      <c r="AE936" s="106"/>
      <c r="AF936" s="106"/>
    </row>
    <row r="937" spans="4:32" ht="15.75" customHeight="1"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  <c r="AA937" s="106"/>
      <c r="AB937" s="106"/>
      <c r="AC937" s="106"/>
      <c r="AD937" s="106"/>
      <c r="AE937" s="106"/>
      <c r="AF937" s="106"/>
    </row>
    <row r="938" spans="4:32" ht="15.75" customHeight="1"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  <c r="AA938" s="106"/>
      <c r="AB938" s="106"/>
      <c r="AC938" s="106"/>
      <c r="AD938" s="106"/>
      <c r="AE938" s="106"/>
      <c r="AF938" s="106"/>
    </row>
    <row r="939" spans="4:32" ht="15.75" customHeight="1"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  <c r="AA939" s="106"/>
      <c r="AB939" s="106"/>
      <c r="AC939" s="106"/>
      <c r="AD939" s="106"/>
      <c r="AE939" s="106"/>
      <c r="AF939" s="106"/>
    </row>
    <row r="940" spans="4:32" ht="15.75" customHeight="1"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  <c r="AA940" s="106"/>
      <c r="AB940" s="106"/>
      <c r="AC940" s="106"/>
      <c r="AD940" s="106"/>
      <c r="AE940" s="106"/>
      <c r="AF940" s="106"/>
    </row>
    <row r="941" spans="4:32" ht="15.75" customHeight="1"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  <c r="AA941" s="106"/>
      <c r="AB941" s="106"/>
      <c r="AC941" s="106"/>
      <c r="AD941" s="106"/>
      <c r="AE941" s="106"/>
      <c r="AF941" s="106"/>
    </row>
    <row r="942" spans="4:32" ht="15.75" customHeight="1"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  <c r="AA942" s="106"/>
      <c r="AB942" s="106"/>
      <c r="AC942" s="106"/>
      <c r="AD942" s="106"/>
      <c r="AE942" s="106"/>
      <c r="AF942" s="106"/>
    </row>
    <row r="943" spans="4:32" ht="15.75" customHeight="1"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  <c r="AA943" s="106"/>
      <c r="AB943" s="106"/>
      <c r="AC943" s="106"/>
      <c r="AD943" s="106"/>
      <c r="AE943" s="106"/>
      <c r="AF943" s="106"/>
    </row>
    <row r="944" spans="4:32" ht="15.75" customHeight="1"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  <c r="AA944" s="106"/>
      <c r="AB944" s="106"/>
      <c r="AC944" s="106"/>
      <c r="AD944" s="106"/>
      <c r="AE944" s="106"/>
      <c r="AF944" s="106"/>
    </row>
    <row r="945" spans="4:32" ht="15.75" customHeight="1"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  <c r="AA945" s="106"/>
      <c r="AB945" s="106"/>
      <c r="AC945" s="106"/>
      <c r="AD945" s="106"/>
      <c r="AE945" s="106"/>
      <c r="AF945" s="106"/>
    </row>
    <row r="946" spans="4:32" ht="15.75" customHeight="1"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  <c r="AA946" s="106"/>
      <c r="AB946" s="106"/>
      <c r="AC946" s="106"/>
      <c r="AD946" s="106"/>
      <c r="AE946" s="106"/>
      <c r="AF946" s="106"/>
    </row>
    <row r="947" spans="4:32" ht="15.75" customHeight="1"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  <c r="AA947" s="106"/>
      <c r="AB947" s="106"/>
      <c r="AC947" s="106"/>
      <c r="AD947" s="106"/>
      <c r="AE947" s="106"/>
      <c r="AF947" s="106"/>
    </row>
    <row r="948" spans="4:32" ht="15.75" customHeight="1"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  <c r="AA948" s="106"/>
      <c r="AB948" s="106"/>
      <c r="AC948" s="106"/>
      <c r="AD948" s="106"/>
      <c r="AE948" s="106"/>
      <c r="AF948" s="106"/>
    </row>
    <row r="949" spans="4:32" ht="15.75" customHeight="1"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  <c r="AA949" s="106"/>
      <c r="AB949" s="106"/>
      <c r="AC949" s="106"/>
      <c r="AD949" s="106"/>
      <c r="AE949" s="106"/>
      <c r="AF949" s="106"/>
    </row>
    <row r="950" spans="4:32" ht="15.75" customHeight="1"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  <c r="AA950" s="106"/>
      <c r="AB950" s="106"/>
      <c r="AC950" s="106"/>
      <c r="AD950" s="106"/>
      <c r="AE950" s="106"/>
      <c r="AF950" s="106"/>
    </row>
    <row r="951" spans="4:32" ht="15.75" customHeight="1"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  <c r="AA951" s="106"/>
      <c r="AB951" s="106"/>
      <c r="AC951" s="106"/>
      <c r="AD951" s="106"/>
      <c r="AE951" s="106"/>
      <c r="AF951" s="106"/>
    </row>
    <row r="952" spans="4:32" ht="15.75" customHeight="1"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  <c r="AA952" s="106"/>
      <c r="AB952" s="106"/>
      <c r="AC952" s="106"/>
      <c r="AD952" s="106"/>
      <c r="AE952" s="106"/>
      <c r="AF952" s="106"/>
    </row>
    <row r="953" spans="4:32" ht="15.75" customHeight="1"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  <c r="AA953" s="106"/>
      <c r="AB953" s="106"/>
      <c r="AC953" s="106"/>
      <c r="AD953" s="106"/>
      <c r="AE953" s="106"/>
      <c r="AF953" s="106"/>
    </row>
    <row r="954" spans="4:32" ht="15.75" customHeight="1"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  <c r="AA954" s="106"/>
      <c r="AB954" s="106"/>
      <c r="AC954" s="106"/>
      <c r="AD954" s="106"/>
      <c r="AE954" s="106"/>
      <c r="AF954" s="106"/>
    </row>
    <row r="955" spans="4:32" ht="15.75" customHeight="1"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  <c r="AA955" s="106"/>
      <c r="AB955" s="106"/>
      <c r="AC955" s="106"/>
      <c r="AD955" s="106"/>
      <c r="AE955" s="106"/>
      <c r="AF955" s="106"/>
    </row>
    <row r="956" spans="4:32" ht="15.75" customHeight="1"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  <c r="AA956" s="106"/>
      <c r="AB956" s="106"/>
      <c r="AC956" s="106"/>
      <c r="AD956" s="106"/>
      <c r="AE956" s="106"/>
      <c r="AF956" s="106"/>
    </row>
    <row r="957" spans="4:32" ht="15.75" customHeight="1"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  <c r="AA957" s="106"/>
      <c r="AB957" s="106"/>
      <c r="AC957" s="106"/>
      <c r="AD957" s="106"/>
      <c r="AE957" s="106"/>
      <c r="AF957" s="106"/>
    </row>
    <row r="958" spans="4:32" ht="15.75" customHeight="1"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  <c r="AA958" s="106"/>
      <c r="AB958" s="106"/>
      <c r="AC958" s="106"/>
      <c r="AD958" s="106"/>
      <c r="AE958" s="106"/>
      <c r="AF958" s="106"/>
    </row>
    <row r="959" spans="4:32" ht="15.75" customHeight="1"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  <c r="AA959" s="106"/>
      <c r="AB959" s="106"/>
      <c r="AC959" s="106"/>
      <c r="AD959" s="106"/>
      <c r="AE959" s="106"/>
      <c r="AF959" s="106"/>
    </row>
    <row r="960" spans="4:32" ht="15.75" customHeight="1"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  <c r="AA960" s="106"/>
      <c r="AB960" s="106"/>
      <c r="AC960" s="106"/>
      <c r="AD960" s="106"/>
      <c r="AE960" s="106"/>
      <c r="AF960" s="106"/>
    </row>
    <row r="961" spans="4:32" ht="15.75" customHeight="1"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  <c r="AA961" s="106"/>
      <c r="AB961" s="106"/>
      <c r="AC961" s="106"/>
      <c r="AD961" s="106"/>
      <c r="AE961" s="106"/>
      <c r="AF961" s="106"/>
    </row>
    <row r="962" spans="4:32" ht="15.75" customHeight="1"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  <c r="AA962" s="106"/>
      <c r="AB962" s="106"/>
      <c r="AC962" s="106"/>
      <c r="AD962" s="106"/>
      <c r="AE962" s="106"/>
      <c r="AF962" s="106"/>
    </row>
    <row r="963" spans="4:32" ht="15.75" customHeight="1"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  <c r="AA963" s="106"/>
      <c r="AB963" s="106"/>
      <c r="AC963" s="106"/>
      <c r="AD963" s="106"/>
      <c r="AE963" s="106"/>
      <c r="AF963" s="106"/>
    </row>
    <row r="964" spans="4:32" ht="15.75" customHeight="1"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  <c r="AA964" s="106"/>
      <c r="AB964" s="106"/>
      <c r="AC964" s="106"/>
      <c r="AD964" s="106"/>
      <c r="AE964" s="106"/>
      <c r="AF964" s="106"/>
    </row>
    <row r="965" spans="4:32" ht="15.75" customHeight="1"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  <c r="AA965" s="106"/>
      <c r="AB965" s="106"/>
      <c r="AC965" s="106"/>
      <c r="AD965" s="106"/>
      <c r="AE965" s="106"/>
      <c r="AF965" s="106"/>
    </row>
    <row r="966" spans="4:32" ht="15.75" customHeight="1"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  <c r="AA966" s="106"/>
      <c r="AB966" s="106"/>
      <c r="AC966" s="106"/>
      <c r="AD966" s="106"/>
      <c r="AE966" s="106"/>
      <c r="AF966" s="106"/>
    </row>
    <row r="967" spans="4:32" ht="15.75" customHeight="1"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  <c r="AA967" s="106"/>
      <c r="AB967" s="106"/>
      <c r="AC967" s="106"/>
      <c r="AD967" s="106"/>
      <c r="AE967" s="106"/>
      <c r="AF967" s="106"/>
    </row>
    <row r="968" spans="4:32" ht="15.75" customHeight="1"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  <c r="AA968" s="106"/>
      <c r="AB968" s="106"/>
      <c r="AC968" s="106"/>
      <c r="AD968" s="106"/>
      <c r="AE968" s="106"/>
      <c r="AF968" s="106"/>
    </row>
    <row r="969" spans="4:32" ht="15.75" customHeight="1"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  <c r="AA969" s="106"/>
      <c r="AB969" s="106"/>
      <c r="AC969" s="106"/>
      <c r="AD969" s="106"/>
      <c r="AE969" s="106"/>
      <c r="AF969" s="106"/>
    </row>
    <row r="970" spans="4:32" ht="15.75" customHeight="1"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  <c r="AA970" s="106"/>
      <c r="AB970" s="106"/>
      <c r="AC970" s="106"/>
      <c r="AD970" s="106"/>
      <c r="AE970" s="106"/>
      <c r="AF970" s="106"/>
    </row>
    <row r="971" spans="4:32" ht="15.75" customHeight="1"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  <c r="AA971" s="106"/>
      <c r="AB971" s="106"/>
      <c r="AC971" s="106"/>
      <c r="AD971" s="106"/>
      <c r="AE971" s="106"/>
      <c r="AF971" s="106"/>
    </row>
    <row r="972" spans="4:32" ht="15.75" customHeight="1"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  <c r="AA972" s="106"/>
      <c r="AB972" s="106"/>
      <c r="AC972" s="106"/>
      <c r="AD972" s="106"/>
      <c r="AE972" s="106"/>
      <c r="AF972" s="106"/>
    </row>
    <row r="973" spans="4:32" ht="15.75" customHeight="1"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  <c r="AA973" s="106"/>
      <c r="AB973" s="106"/>
      <c r="AC973" s="106"/>
      <c r="AD973" s="106"/>
      <c r="AE973" s="106"/>
      <c r="AF973" s="106"/>
    </row>
    <row r="974" spans="4:32" ht="15.75" customHeight="1"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  <c r="AA974" s="106"/>
      <c r="AB974" s="106"/>
      <c r="AC974" s="106"/>
      <c r="AD974" s="106"/>
      <c r="AE974" s="106"/>
      <c r="AF974" s="106"/>
    </row>
    <row r="975" spans="4:32" ht="15.75" customHeight="1"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  <c r="AC975" s="106"/>
      <c r="AD975" s="106"/>
      <c r="AE975" s="106"/>
      <c r="AF975" s="106"/>
    </row>
    <row r="976" spans="4:32" ht="15.75" customHeight="1"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  <c r="AC976" s="106"/>
      <c r="AD976" s="106"/>
      <c r="AE976" s="106"/>
      <c r="AF976" s="106"/>
    </row>
    <row r="977" spans="4:32" ht="15.75" customHeight="1"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  <c r="AC977" s="106"/>
      <c r="AD977" s="106"/>
      <c r="AE977" s="106"/>
      <c r="AF977" s="106"/>
    </row>
    <row r="978" spans="4:32" ht="15.75" customHeight="1"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  <c r="AC978" s="106"/>
      <c r="AD978" s="106"/>
      <c r="AE978" s="106"/>
      <c r="AF978" s="106"/>
    </row>
    <row r="979" spans="4:32" ht="15.75" customHeight="1"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  <c r="AC979" s="106"/>
      <c r="AD979" s="106"/>
      <c r="AE979" s="106"/>
      <c r="AF979" s="106"/>
    </row>
    <row r="980" spans="4:32" ht="15.75" customHeight="1"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  <c r="AC980" s="106"/>
      <c r="AD980" s="106"/>
      <c r="AE980" s="106"/>
      <c r="AF980" s="106"/>
    </row>
    <row r="981" spans="4:32" ht="15.75" customHeight="1"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  <c r="AE981" s="106"/>
      <c r="AF981" s="106"/>
    </row>
    <row r="982" spans="4:32" ht="15.75" customHeight="1"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  <c r="AC982" s="106"/>
      <c r="AD982" s="106"/>
      <c r="AE982" s="106"/>
      <c r="AF982" s="106"/>
    </row>
    <row r="983" spans="4:32" ht="15.75" customHeight="1"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  <c r="AD983" s="106"/>
      <c r="AE983" s="106"/>
      <c r="AF983" s="106"/>
    </row>
    <row r="984" spans="4:32" ht="15.75" customHeight="1"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  <c r="AC984" s="106"/>
      <c r="AD984" s="106"/>
      <c r="AE984" s="106"/>
      <c r="AF984" s="106"/>
    </row>
    <row r="985" spans="4:32" ht="15.75" customHeight="1"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  <c r="AC985" s="106"/>
      <c r="AD985" s="106"/>
      <c r="AE985" s="106"/>
      <c r="AF985" s="106"/>
    </row>
    <row r="986" spans="4:32" ht="15.75" customHeight="1"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  <c r="AC986" s="106"/>
      <c r="AD986" s="106"/>
      <c r="AE986" s="106"/>
      <c r="AF986" s="106"/>
    </row>
    <row r="987" spans="4:32" ht="15.75" customHeight="1"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  <c r="AC987" s="106"/>
      <c r="AD987" s="106"/>
      <c r="AE987" s="106"/>
      <c r="AF987" s="106"/>
    </row>
    <row r="988" spans="4:32" ht="15.75" customHeight="1"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  <c r="AC988" s="106"/>
      <c r="AD988" s="106"/>
      <c r="AE988" s="106"/>
      <c r="AF988" s="106"/>
    </row>
    <row r="989" spans="4:32" ht="15.75" customHeight="1"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  <c r="AC989" s="106"/>
      <c r="AD989" s="106"/>
      <c r="AE989" s="106"/>
      <c r="AF989" s="106"/>
    </row>
    <row r="990" spans="4:32" ht="15.75" customHeight="1"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  <c r="AC990" s="106"/>
      <c r="AD990" s="106"/>
      <c r="AE990" s="106"/>
      <c r="AF990" s="106"/>
    </row>
    <row r="991" spans="4:32" ht="15.75" customHeight="1"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  <c r="AC991" s="106"/>
      <c r="AD991" s="106"/>
      <c r="AE991" s="106"/>
      <c r="AF991" s="106"/>
    </row>
    <row r="992" spans="4:32" ht="15.75" customHeight="1"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  <c r="AC992" s="106"/>
      <c r="AD992" s="106"/>
      <c r="AE992" s="106"/>
      <c r="AF992" s="106"/>
    </row>
    <row r="993" spans="4:32" ht="15.75" customHeight="1"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  <c r="AE993" s="106"/>
      <c r="AF993" s="106"/>
    </row>
    <row r="994" spans="4:32" ht="15.75" customHeight="1"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  <c r="AA994" s="106"/>
      <c r="AB994" s="106"/>
      <c r="AC994" s="106"/>
      <c r="AD994" s="106"/>
      <c r="AE994" s="106"/>
      <c r="AF994" s="106"/>
    </row>
    <row r="995" spans="4:32" ht="15.75" customHeight="1"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  <c r="AA995" s="106"/>
      <c r="AB995" s="106"/>
      <c r="AC995" s="106"/>
      <c r="AD995" s="106"/>
      <c r="AE995" s="106"/>
      <c r="AF995" s="106"/>
    </row>
    <row r="996" spans="4:32" ht="15.75" customHeight="1"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  <c r="AA996" s="106"/>
      <c r="AB996" s="106"/>
      <c r="AC996" s="106"/>
      <c r="AD996" s="106"/>
      <c r="AE996" s="106"/>
      <c r="AF996" s="106"/>
    </row>
    <row r="997" spans="4:32" ht="15.75" customHeight="1"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  <c r="AA997" s="106"/>
      <c r="AB997" s="106"/>
      <c r="AC997" s="106"/>
      <c r="AD997" s="106"/>
      <c r="AE997" s="106"/>
      <c r="AF997" s="106"/>
    </row>
    <row r="998" spans="4:32" ht="15.75" customHeight="1"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  <c r="AA998" s="106"/>
      <c r="AB998" s="106"/>
      <c r="AC998" s="106"/>
      <c r="AD998" s="106"/>
      <c r="AE998" s="106"/>
      <c r="AF998" s="106"/>
    </row>
    <row r="999" spans="4:32" ht="15.75" customHeight="1"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  <c r="AA999" s="106"/>
      <c r="AB999" s="106"/>
      <c r="AC999" s="106"/>
      <c r="AD999" s="106"/>
      <c r="AE999" s="106"/>
      <c r="AF999" s="106"/>
    </row>
    <row r="1000" spans="4:32" ht="15.75" customHeight="1"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  <c r="AA1000" s="106"/>
      <c r="AB1000" s="106"/>
      <c r="AC1000" s="106"/>
      <c r="AD1000" s="106"/>
      <c r="AE1000" s="106"/>
      <c r="AF1000" s="106"/>
    </row>
    <row r="1001" spans="4:32" ht="15.75" customHeight="1">
      <c r="D1001" s="106"/>
      <c r="E1001" s="106"/>
      <c r="F1001" s="106"/>
      <c r="G1001" s="106"/>
      <c r="H1001" s="106"/>
      <c r="I1001" s="106"/>
      <c r="J1001" s="106"/>
      <c r="K1001" s="106"/>
      <c r="L1001" s="106"/>
      <c r="M1001" s="106"/>
      <c r="N1001" s="106"/>
      <c r="O1001" s="106"/>
      <c r="P1001" s="106"/>
      <c r="Q1001" s="106"/>
      <c r="R1001" s="106"/>
      <c r="S1001" s="106"/>
      <c r="T1001" s="106"/>
      <c r="U1001" s="106"/>
      <c r="V1001" s="106"/>
      <c r="W1001" s="106"/>
      <c r="X1001" s="106"/>
      <c r="Y1001" s="106"/>
      <c r="Z1001" s="106"/>
      <c r="AA1001" s="106"/>
      <c r="AB1001" s="106"/>
      <c r="AC1001" s="106"/>
      <c r="AD1001" s="106"/>
      <c r="AE1001" s="106"/>
      <c r="AF1001" s="106"/>
    </row>
  </sheetData>
  <mergeCells count="37">
    <mergeCell ref="AH27:AI27"/>
    <mergeCell ref="AH28:AI28"/>
    <mergeCell ref="AH29:AI29"/>
    <mergeCell ref="AH37:AI37"/>
    <mergeCell ref="AH38:AI38"/>
    <mergeCell ref="AH30:AI30"/>
    <mergeCell ref="AH31:AI31"/>
    <mergeCell ref="AH32:AI32"/>
    <mergeCell ref="AH33:AI33"/>
    <mergeCell ref="AH34:AI34"/>
    <mergeCell ref="AH35:AI35"/>
    <mergeCell ref="AH36:AI36"/>
    <mergeCell ref="AH22:AI22"/>
    <mergeCell ref="AH23:AI23"/>
    <mergeCell ref="AH24:AI24"/>
    <mergeCell ref="AH25:AI25"/>
    <mergeCell ref="AH26:AI26"/>
    <mergeCell ref="AH17:AI17"/>
    <mergeCell ref="AH18:AI18"/>
    <mergeCell ref="AH19:AI19"/>
    <mergeCell ref="AH20:AI20"/>
    <mergeCell ref="AH21:AI21"/>
    <mergeCell ref="AH12:AI12"/>
    <mergeCell ref="AH13:AI13"/>
    <mergeCell ref="AH14:AI14"/>
    <mergeCell ref="AH15:AI15"/>
    <mergeCell ref="AH16:AI16"/>
    <mergeCell ref="AH7:AI7"/>
    <mergeCell ref="AH8:AI8"/>
    <mergeCell ref="AH9:AI9"/>
    <mergeCell ref="AH10:AI10"/>
    <mergeCell ref="AH11:AI11"/>
    <mergeCell ref="C3:C6"/>
    <mergeCell ref="D3:AF6"/>
    <mergeCell ref="AG3:AI4"/>
    <mergeCell ref="AG5:AI5"/>
    <mergeCell ref="AG6:AI6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>
      <selection activeCell="H47" sqref="H47"/>
    </sheetView>
  </sheetViews>
  <sheetFormatPr baseColWidth="10" defaultColWidth="14.42578125" defaultRowHeight="15" customHeight="1"/>
  <cols>
    <col min="1" max="26" width="10.7109375" customWidth="1"/>
  </cols>
  <sheetData>
    <row r="1" spans="1:26">
      <c r="A1" s="339" t="s">
        <v>122</v>
      </c>
      <c r="B1" s="320"/>
      <c r="C1" s="320"/>
      <c r="D1" s="320"/>
      <c r="E1" s="321"/>
      <c r="F1" s="135"/>
      <c r="G1" s="330" t="s">
        <v>123</v>
      </c>
      <c r="H1" s="320"/>
      <c r="I1" s="320"/>
      <c r="J1" s="320"/>
      <c r="K1" s="321"/>
      <c r="L1" s="135"/>
      <c r="M1" s="340" t="s">
        <v>124</v>
      </c>
      <c r="N1" s="320"/>
      <c r="O1" s="320"/>
      <c r="P1" s="320"/>
      <c r="Q1" s="321"/>
      <c r="R1" s="135"/>
      <c r="S1" s="341" t="s">
        <v>125</v>
      </c>
      <c r="T1" s="320"/>
      <c r="U1" s="320"/>
      <c r="V1" s="320"/>
      <c r="W1" s="321"/>
      <c r="X1" s="136"/>
      <c r="Y1" s="136"/>
      <c r="Z1" s="136"/>
    </row>
    <row r="2" spans="1:26">
      <c r="A2" s="339" t="s">
        <v>126</v>
      </c>
      <c r="B2" s="320"/>
      <c r="C2" s="320"/>
      <c r="D2" s="321"/>
      <c r="E2" s="137"/>
      <c r="F2" s="135"/>
      <c r="G2" s="330" t="s">
        <v>127</v>
      </c>
      <c r="H2" s="320"/>
      <c r="I2" s="320"/>
      <c r="J2" s="321"/>
      <c r="K2" s="138"/>
      <c r="L2" s="135"/>
      <c r="M2" s="340" t="s">
        <v>128</v>
      </c>
      <c r="N2" s="320"/>
      <c r="O2" s="320"/>
      <c r="P2" s="321"/>
      <c r="Q2" s="139"/>
      <c r="R2" s="135"/>
      <c r="S2" s="341" t="s">
        <v>129</v>
      </c>
      <c r="T2" s="320"/>
      <c r="U2" s="320"/>
      <c r="V2" s="321"/>
      <c r="W2" s="140"/>
      <c r="X2" s="136"/>
      <c r="Y2" s="136"/>
      <c r="Z2" s="136"/>
    </row>
    <row r="3" spans="1:26">
      <c r="A3" s="331" t="s">
        <v>130</v>
      </c>
      <c r="B3" s="332"/>
      <c r="C3" s="332"/>
      <c r="D3" s="332"/>
      <c r="E3" s="333"/>
      <c r="F3" s="135"/>
      <c r="G3" s="331" t="s">
        <v>131</v>
      </c>
      <c r="H3" s="332"/>
      <c r="I3" s="332"/>
      <c r="J3" s="332"/>
      <c r="K3" s="333"/>
      <c r="L3" s="135"/>
      <c r="M3" s="331" t="s">
        <v>132</v>
      </c>
      <c r="N3" s="332"/>
      <c r="O3" s="332"/>
      <c r="P3" s="332"/>
      <c r="Q3" s="333"/>
      <c r="R3" s="135"/>
      <c r="S3" s="331" t="s">
        <v>133</v>
      </c>
      <c r="T3" s="332"/>
      <c r="U3" s="332"/>
      <c r="V3" s="332"/>
      <c r="W3" s="333"/>
      <c r="X3" s="136"/>
      <c r="Y3" s="136"/>
      <c r="Z3" s="136"/>
    </row>
    <row r="4" spans="1:26">
      <c r="A4" s="334"/>
      <c r="B4" s="261"/>
      <c r="C4" s="261"/>
      <c r="D4" s="261"/>
      <c r="E4" s="335"/>
      <c r="F4" s="135"/>
      <c r="G4" s="334"/>
      <c r="H4" s="261"/>
      <c r="I4" s="261"/>
      <c r="J4" s="261"/>
      <c r="K4" s="335"/>
      <c r="L4" s="135"/>
      <c r="M4" s="334"/>
      <c r="N4" s="261"/>
      <c r="O4" s="261"/>
      <c r="P4" s="261"/>
      <c r="Q4" s="335"/>
      <c r="R4" s="135"/>
      <c r="S4" s="334"/>
      <c r="T4" s="261"/>
      <c r="U4" s="261"/>
      <c r="V4" s="261"/>
      <c r="W4" s="335"/>
      <c r="X4" s="136"/>
      <c r="Y4" s="136"/>
      <c r="Z4" s="136"/>
    </row>
    <row r="5" spans="1:26">
      <c r="A5" s="336"/>
      <c r="B5" s="337"/>
      <c r="C5" s="337"/>
      <c r="D5" s="337"/>
      <c r="E5" s="338"/>
      <c r="F5" s="135"/>
      <c r="G5" s="336"/>
      <c r="H5" s="337"/>
      <c r="I5" s="337"/>
      <c r="J5" s="337"/>
      <c r="K5" s="338"/>
      <c r="L5" s="135"/>
      <c r="M5" s="336"/>
      <c r="N5" s="337"/>
      <c r="O5" s="337"/>
      <c r="P5" s="337"/>
      <c r="Q5" s="338"/>
      <c r="R5" s="135"/>
      <c r="S5" s="336"/>
      <c r="T5" s="337"/>
      <c r="U5" s="337"/>
      <c r="V5" s="337"/>
      <c r="W5" s="338"/>
      <c r="X5" s="136"/>
      <c r="Y5" s="136"/>
      <c r="Z5" s="136"/>
    </row>
    <row r="6" spans="1:26">
      <c r="A6" s="141" t="s">
        <v>134</v>
      </c>
      <c r="B6" s="319" t="s">
        <v>135</v>
      </c>
      <c r="C6" s="320"/>
      <c r="D6" s="320"/>
      <c r="E6" s="321"/>
      <c r="F6" s="135"/>
      <c r="G6" s="142" t="s">
        <v>134</v>
      </c>
      <c r="H6" s="319" t="s">
        <v>136</v>
      </c>
      <c r="I6" s="320"/>
      <c r="J6" s="320"/>
      <c r="K6" s="321"/>
      <c r="L6" s="135"/>
      <c r="M6" s="142" t="s">
        <v>134</v>
      </c>
      <c r="N6" s="319" t="s">
        <v>136</v>
      </c>
      <c r="O6" s="320"/>
      <c r="P6" s="320"/>
      <c r="Q6" s="321"/>
      <c r="R6" s="135"/>
      <c r="S6" s="142" t="s">
        <v>134</v>
      </c>
      <c r="T6" s="319" t="s">
        <v>136</v>
      </c>
      <c r="U6" s="320"/>
      <c r="V6" s="320"/>
      <c r="W6" s="321"/>
      <c r="X6" s="136"/>
      <c r="Y6" s="136"/>
      <c r="Z6" s="136"/>
    </row>
    <row r="7" spans="1:26">
      <c r="A7" s="143">
        <v>1</v>
      </c>
      <c r="B7" s="322" t="s">
        <v>137</v>
      </c>
      <c r="C7" s="323"/>
      <c r="D7" s="323"/>
      <c r="E7" s="324"/>
      <c r="F7" s="135"/>
      <c r="G7" s="144">
        <v>1</v>
      </c>
      <c r="H7" s="322" t="s">
        <v>138</v>
      </c>
      <c r="I7" s="323"/>
      <c r="J7" s="323"/>
      <c r="K7" s="324"/>
      <c r="L7" s="135"/>
      <c r="M7" s="144">
        <v>1</v>
      </c>
      <c r="N7" s="322" t="s">
        <v>139</v>
      </c>
      <c r="O7" s="323"/>
      <c r="P7" s="323"/>
      <c r="Q7" s="324"/>
      <c r="R7" s="135"/>
      <c r="S7" s="144">
        <v>1</v>
      </c>
      <c r="T7" s="322" t="s">
        <v>140</v>
      </c>
      <c r="U7" s="323"/>
      <c r="V7" s="323"/>
      <c r="W7" s="324"/>
      <c r="X7" s="136"/>
      <c r="Y7" s="136"/>
      <c r="Z7" s="136"/>
    </row>
    <row r="8" spans="1:26">
      <c r="A8" s="143">
        <v>2</v>
      </c>
      <c r="B8" s="325" t="s">
        <v>141</v>
      </c>
      <c r="C8" s="307"/>
      <c r="D8" s="307"/>
      <c r="E8" s="326"/>
      <c r="F8" s="135"/>
      <c r="G8" s="144">
        <v>2</v>
      </c>
      <c r="H8" s="325" t="s">
        <v>142</v>
      </c>
      <c r="I8" s="307"/>
      <c r="J8" s="307"/>
      <c r="K8" s="326"/>
      <c r="L8" s="135"/>
      <c r="M8" s="144">
        <v>2</v>
      </c>
      <c r="N8" s="325" t="s">
        <v>142</v>
      </c>
      <c r="O8" s="307"/>
      <c r="P8" s="307"/>
      <c r="Q8" s="326"/>
      <c r="R8" s="135"/>
      <c r="S8" s="144">
        <v>2</v>
      </c>
      <c r="T8" s="325" t="s">
        <v>143</v>
      </c>
      <c r="U8" s="307"/>
      <c r="V8" s="307"/>
      <c r="W8" s="326"/>
      <c r="X8" s="136"/>
      <c r="Y8" s="136"/>
      <c r="Z8" s="136"/>
    </row>
    <row r="9" spans="1:26">
      <c r="A9" s="143">
        <v>3</v>
      </c>
      <c r="B9" s="325" t="s">
        <v>144</v>
      </c>
      <c r="C9" s="307"/>
      <c r="D9" s="307"/>
      <c r="E9" s="326"/>
      <c r="F9" s="135"/>
      <c r="G9" s="145">
        <v>3</v>
      </c>
      <c r="H9" s="327" t="s">
        <v>145</v>
      </c>
      <c r="I9" s="328"/>
      <c r="J9" s="328"/>
      <c r="K9" s="329"/>
      <c r="L9" s="135"/>
      <c r="M9" s="145">
        <v>3</v>
      </c>
      <c r="N9" s="327" t="s">
        <v>145</v>
      </c>
      <c r="O9" s="328"/>
      <c r="P9" s="328"/>
      <c r="Q9" s="329"/>
      <c r="R9" s="135"/>
      <c r="S9" s="145">
        <v>3</v>
      </c>
      <c r="T9" s="327" t="s">
        <v>146</v>
      </c>
      <c r="U9" s="328"/>
      <c r="V9" s="328"/>
      <c r="W9" s="329"/>
      <c r="X9" s="136"/>
      <c r="Y9" s="136"/>
      <c r="Z9" s="136"/>
    </row>
    <row r="10" spans="1:26">
      <c r="A10" s="143">
        <v>4</v>
      </c>
      <c r="B10" s="325" t="s">
        <v>147</v>
      </c>
      <c r="C10" s="307"/>
      <c r="D10" s="307"/>
      <c r="E10" s="326"/>
      <c r="F10" s="136"/>
      <c r="G10" s="146">
        <v>4</v>
      </c>
      <c r="H10" s="327" t="s">
        <v>148</v>
      </c>
      <c r="I10" s="328"/>
      <c r="J10" s="328"/>
      <c r="K10" s="329"/>
      <c r="L10" s="136"/>
      <c r="M10" s="146">
        <v>4</v>
      </c>
      <c r="N10" s="327" t="s">
        <v>148</v>
      </c>
      <c r="O10" s="328"/>
      <c r="P10" s="328"/>
      <c r="Q10" s="329"/>
      <c r="R10" s="136"/>
      <c r="S10" s="146">
        <v>4</v>
      </c>
      <c r="T10" s="327" t="s">
        <v>149</v>
      </c>
      <c r="U10" s="328"/>
      <c r="V10" s="328"/>
      <c r="W10" s="329"/>
      <c r="X10" s="136"/>
      <c r="Y10" s="136"/>
      <c r="Z10" s="136"/>
    </row>
    <row r="11" spans="1:26">
      <c r="A11" s="146">
        <v>5</v>
      </c>
      <c r="B11" s="327" t="s">
        <v>150</v>
      </c>
      <c r="C11" s="328"/>
      <c r="D11" s="328"/>
      <c r="E11" s="329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>
      <c r="A13" s="147"/>
      <c r="B13" s="147"/>
      <c r="C13" s="147"/>
      <c r="D13" s="147"/>
      <c r="E13" s="147"/>
      <c r="F13" s="136"/>
      <c r="G13" s="147"/>
      <c r="H13" s="147"/>
      <c r="I13" s="147"/>
      <c r="J13" s="147"/>
      <c r="K13" s="147"/>
      <c r="L13" s="136"/>
      <c r="M13" s="147"/>
      <c r="N13" s="147"/>
      <c r="O13" s="147"/>
      <c r="P13" s="147"/>
      <c r="Q13" s="147"/>
      <c r="R13" s="136"/>
      <c r="S13" s="147"/>
      <c r="T13" s="147"/>
      <c r="U13" s="147"/>
      <c r="V13" s="147"/>
      <c r="W13" s="147"/>
      <c r="X13" s="136"/>
      <c r="Y13" s="136"/>
      <c r="Z13" s="136"/>
    </row>
    <row r="14" spans="1:26" ht="30" customHeight="1">
      <c r="A14" s="339" t="s">
        <v>151</v>
      </c>
      <c r="B14" s="320"/>
      <c r="C14" s="320"/>
      <c r="D14" s="321"/>
      <c r="E14" s="137"/>
      <c r="F14" s="135"/>
      <c r="G14" s="330" t="s">
        <v>152</v>
      </c>
      <c r="H14" s="320"/>
      <c r="I14" s="320"/>
      <c r="J14" s="321"/>
      <c r="K14" s="138"/>
      <c r="L14" s="135"/>
      <c r="M14" s="342" t="s">
        <v>153</v>
      </c>
      <c r="N14" s="320"/>
      <c r="O14" s="320"/>
      <c r="P14" s="321"/>
      <c r="Q14" s="148"/>
      <c r="R14" s="135"/>
      <c r="S14" s="341" t="s">
        <v>154</v>
      </c>
      <c r="T14" s="320"/>
      <c r="U14" s="320"/>
      <c r="V14" s="321"/>
      <c r="W14" s="140"/>
      <c r="X14" s="136"/>
      <c r="Y14" s="136"/>
      <c r="Z14" s="136"/>
    </row>
    <row r="15" spans="1:26">
      <c r="A15" s="331" t="s">
        <v>155</v>
      </c>
      <c r="B15" s="332"/>
      <c r="C15" s="332"/>
      <c r="D15" s="332"/>
      <c r="E15" s="333"/>
      <c r="F15" s="135"/>
      <c r="G15" s="331" t="s">
        <v>156</v>
      </c>
      <c r="H15" s="332"/>
      <c r="I15" s="332"/>
      <c r="J15" s="332"/>
      <c r="K15" s="333"/>
      <c r="L15" s="135"/>
      <c r="M15" s="331" t="s">
        <v>157</v>
      </c>
      <c r="N15" s="332"/>
      <c r="O15" s="332"/>
      <c r="P15" s="332"/>
      <c r="Q15" s="333"/>
      <c r="R15" s="135"/>
      <c r="S15" s="331" t="s">
        <v>158</v>
      </c>
      <c r="T15" s="332"/>
      <c r="U15" s="332"/>
      <c r="V15" s="332"/>
      <c r="W15" s="333"/>
      <c r="X15" s="136"/>
      <c r="Y15" s="136"/>
      <c r="Z15" s="136"/>
    </row>
    <row r="16" spans="1:26">
      <c r="A16" s="334"/>
      <c r="B16" s="261"/>
      <c r="C16" s="261"/>
      <c r="D16" s="261"/>
      <c r="E16" s="335"/>
      <c r="F16" s="135"/>
      <c r="G16" s="334"/>
      <c r="H16" s="261"/>
      <c r="I16" s="261"/>
      <c r="J16" s="261"/>
      <c r="K16" s="335"/>
      <c r="L16" s="135"/>
      <c r="M16" s="334"/>
      <c r="N16" s="261"/>
      <c r="O16" s="261"/>
      <c r="P16" s="261"/>
      <c r="Q16" s="335"/>
      <c r="R16" s="135"/>
      <c r="S16" s="334"/>
      <c r="T16" s="261"/>
      <c r="U16" s="261"/>
      <c r="V16" s="261"/>
      <c r="W16" s="335"/>
      <c r="X16" s="136"/>
      <c r="Y16" s="136"/>
      <c r="Z16" s="136"/>
    </row>
    <row r="17" spans="1:26">
      <c r="A17" s="336"/>
      <c r="B17" s="337"/>
      <c r="C17" s="337"/>
      <c r="D17" s="337"/>
      <c r="E17" s="338"/>
      <c r="F17" s="135"/>
      <c r="G17" s="336"/>
      <c r="H17" s="337"/>
      <c r="I17" s="337"/>
      <c r="J17" s="337"/>
      <c r="K17" s="338"/>
      <c r="L17" s="135"/>
      <c r="M17" s="336"/>
      <c r="N17" s="337"/>
      <c r="O17" s="337"/>
      <c r="P17" s="337"/>
      <c r="Q17" s="338"/>
      <c r="R17" s="135"/>
      <c r="S17" s="336"/>
      <c r="T17" s="337"/>
      <c r="U17" s="337"/>
      <c r="V17" s="337"/>
      <c r="W17" s="338"/>
      <c r="X17" s="136"/>
      <c r="Y17" s="136"/>
      <c r="Z17" s="136"/>
    </row>
    <row r="18" spans="1:26">
      <c r="A18" s="141" t="s">
        <v>134</v>
      </c>
      <c r="B18" s="319" t="s">
        <v>135</v>
      </c>
      <c r="C18" s="320"/>
      <c r="D18" s="320"/>
      <c r="E18" s="321"/>
      <c r="F18" s="135"/>
      <c r="G18" s="142" t="s">
        <v>134</v>
      </c>
      <c r="H18" s="319" t="s">
        <v>136</v>
      </c>
      <c r="I18" s="320"/>
      <c r="J18" s="320"/>
      <c r="K18" s="321"/>
      <c r="L18" s="135"/>
      <c r="M18" s="142" t="s">
        <v>134</v>
      </c>
      <c r="N18" s="319" t="s">
        <v>136</v>
      </c>
      <c r="O18" s="320"/>
      <c r="P18" s="320"/>
      <c r="Q18" s="321"/>
      <c r="R18" s="135"/>
      <c r="S18" s="142" t="s">
        <v>134</v>
      </c>
      <c r="T18" s="319" t="s">
        <v>136</v>
      </c>
      <c r="U18" s="320"/>
      <c r="V18" s="320"/>
      <c r="W18" s="321"/>
      <c r="X18" s="136"/>
      <c r="Y18" s="136"/>
      <c r="Z18" s="136"/>
    </row>
    <row r="19" spans="1:26">
      <c r="A19" s="143">
        <v>1</v>
      </c>
      <c r="B19" s="322" t="s">
        <v>159</v>
      </c>
      <c r="C19" s="323"/>
      <c r="D19" s="323"/>
      <c r="E19" s="324"/>
      <c r="F19" s="135"/>
      <c r="G19" s="144">
        <v>1</v>
      </c>
      <c r="H19" s="322" t="s">
        <v>138</v>
      </c>
      <c r="I19" s="323"/>
      <c r="J19" s="323"/>
      <c r="K19" s="324"/>
      <c r="L19" s="135"/>
      <c r="M19" s="144">
        <v>1</v>
      </c>
      <c r="N19" s="322" t="s">
        <v>139</v>
      </c>
      <c r="O19" s="323"/>
      <c r="P19" s="323"/>
      <c r="Q19" s="324"/>
      <c r="R19" s="135"/>
      <c r="S19" s="144">
        <v>1</v>
      </c>
      <c r="T19" s="322" t="s">
        <v>138</v>
      </c>
      <c r="U19" s="323"/>
      <c r="V19" s="323"/>
      <c r="W19" s="324"/>
      <c r="X19" s="136"/>
      <c r="Y19" s="136"/>
      <c r="Z19" s="136"/>
    </row>
    <row r="20" spans="1:26">
      <c r="A20" s="143">
        <v>2</v>
      </c>
      <c r="B20" s="325" t="s">
        <v>160</v>
      </c>
      <c r="C20" s="307"/>
      <c r="D20" s="307"/>
      <c r="E20" s="326"/>
      <c r="F20" s="135"/>
      <c r="G20" s="144">
        <v>2</v>
      </c>
      <c r="H20" s="325" t="s">
        <v>161</v>
      </c>
      <c r="I20" s="307"/>
      <c r="J20" s="307"/>
      <c r="K20" s="326"/>
      <c r="L20" s="135"/>
      <c r="M20" s="144">
        <v>2</v>
      </c>
      <c r="N20" s="325" t="s">
        <v>142</v>
      </c>
      <c r="O20" s="307"/>
      <c r="P20" s="307"/>
      <c r="Q20" s="326"/>
      <c r="R20" s="135"/>
      <c r="S20" s="144">
        <v>2</v>
      </c>
      <c r="T20" s="325" t="s">
        <v>161</v>
      </c>
      <c r="U20" s="307"/>
      <c r="V20" s="307"/>
      <c r="W20" s="326"/>
      <c r="X20" s="136"/>
      <c r="Y20" s="136"/>
      <c r="Z20" s="136"/>
    </row>
    <row r="21" spans="1:26" ht="15.75" customHeight="1">
      <c r="A21" s="143">
        <v>3</v>
      </c>
      <c r="B21" s="325" t="s">
        <v>162</v>
      </c>
      <c r="C21" s="307"/>
      <c r="D21" s="307"/>
      <c r="E21" s="326"/>
      <c r="F21" s="135"/>
      <c r="G21" s="144">
        <v>3</v>
      </c>
      <c r="H21" s="325" t="s">
        <v>163</v>
      </c>
      <c r="I21" s="307"/>
      <c r="J21" s="307"/>
      <c r="K21" s="326"/>
      <c r="L21" s="135"/>
      <c r="M21" s="144">
        <v>3</v>
      </c>
      <c r="N21" s="325" t="s">
        <v>145</v>
      </c>
      <c r="O21" s="307"/>
      <c r="P21" s="307"/>
      <c r="Q21" s="326"/>
      <c r="R21" s="135"/>
      <c r="S21" s="145">
        <v>3</v>
      </c>
      <c r="T21" s="327" t="s">
        <v>163</v>
      </c>
      <c r="U21" s="328"/>
      <c r="V21" s="328"/>
      <c r="W21" s="329"/>
      <c r="X21" s="136"/>
      <c r="Y21" s="136"/>
      <c r="Z21" s="136"/>
    </row>
    <row r="22" spans="1:26" ht="15.75" customHeight="1">
      <c r="A22" s="146">
        <v>4</v>
      </c>
      <c r="B22" s="327" t="s">
        <v>164</v>
      </c>
      <c r="C22" s="328"/>
      <c r="D22" s="328"/>
      <c r="E22" s="329"/>
      <c r="F22" s="135"/>
      <c r="G22" s="145">
        <v>4</v>
      </c>
      <c r="H22" s="327" t="s">
        <v>148</v>
      </c>
      <c r="I22" s="328"/>
      <c r="J22" s="328"/>
      <c r="K22" s="329"/>
      <c r="L22" s="135"/>
      <c r="M22" s="145">
        <v>4</v>
      </c>
      <c r="N22" s="327" t="s">
        <v>148</v>
      </c>
      <c r="O22" s="328"/>
      <c r="P22" s="328"/>
      <c r="Q22" s="329"/>
      <c r="R22" s="136"/>
      <c r="S22" s="146">
        <v>4</v>
      </c>
      <c r="T22" s="327" t="s">
        <v>148</v>
      </c>
      <c r="U22" s="328"/>
      <c r="V22" s="328"/>
      <c r="W22" s="329"/>
      <c r="X22" s="136"/>
      <c r="Y22" s="136"/>
      <c r="Z22" s="136"/>
    </row>
    <row r="23" spans="1:26" ht="15.75" customHeight="1">
      <c r="A23" s="149"/>
      <c r="B23" s="354"/>
      <c r="C23" s="348"/>
      <c r="D23" s="348"/>
      <c r="E23" s="349"/>
      <c r="F23" s="136"/>
      <c r="G23" s="149"/>
      <c r="H23" s="354"/>
      <c r="I23" s="348"/>
      <c r="J23" s="348"/>
      <c r="K23" s="349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15.75" customHeight="1">
      <c r="A24" s="150"/>
      <c r="B24" s="151"/>
      <c r="C24" s="151"/>
      <c r="D24" s="151"/>
      <c r="E24" s="152"/>
      <c r="F24" s="136"/>
      <c r="G24" s="149"/>
      <c r="H24" s="153"/>
      <c r="I24" s="153"/>
      <c r="J24" s="153"/>
      <c r="K24" s="153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16.5" customHeight="1">
      <c r="A25" s="339" t="s">
        <v>165</v>
      </c>
      <c r="B25" s="320"/>
      <c r="C25" s="320"/>
      <c r="D25" s="321"/>
      <c r="E25" s="137"/>
      <c r="F25" s="135"/>
      <c r="G25" s="356" t="s">
        <v>166</v>
      </c>
      <c r="H25" s="357"/>
      <c r="I25" s="357"/>
      <c r="J25" s="358"/>
      <c r="K25" s="138"/>
      <c r="L25" s="135"/>
      <c r="M25" s="342" t="s">
        <v>167</v>
      </c>
      <c r="N25" s="320"/>
      <c r="O25" s="320"/>
      <c r="P25" s="321"/>
      <c r="Q25" s="148"/>
      <c r="R25" s="136"/>
      <c r="S25" s="347"/>
      <c r="T25" s="348"/>
      <c r="U25" s="348"/>
      <c r="V25" s="349"/>
      <c r="W25" s="154"/>
      <c r="X25" s="136"/>
      <c r="Y25" s="136"/>
      <c r="Z25" s="136"/>
    </row>
    <row r="26" spans="1:26" ht="15.75" customHeight="1">
      <c r="A26" s="331" t="s">
        <v>168</v>
      </c>
      <c r="B26" s="332"/>
      <c r="C26" s="332"/>
      <c r="D26" s="332"/>
      <c r="E26" s="333"/>
      <c r="F26" s="135"/>
      <c r="G26" s="331" t="s">
        <v>169</v>
      </c>
      <c r="H26" s="332"/>
      <c r="I26" s="332"/>
      <c r="J26" s="332"/>
      <c r="K26" s="333"/>
      <c r="L26" s="135"/>
      <c r="M26" s="331" t="s">
        <v>170</v>
      </c>
      <c r="N26" s="332"/>
      <c r="O26" s="332"/>
      <c r="P26" s="332"/>
      <c r="Q26" s="333"/>
      <c r="R26" s="136"/>
      <c r="S26" s="343"/>
      <c r="T26" s="291"/>
      <c r="U26" s="291"/>
      <c r="V26" s="291"/>
      <c r="W26" s="344"/>
      <c r="X26" s="136"/>
      <c r="Y26" s="136"/>
      <c r="Z26" s="136"/>
    </row>
    <row r="27" spans="1:26" ht="15.75" customHeight="1">
      <c r="A27" s="334"/>
      <c r="B27" s="261"/>
      <c r="C27" s="261"/>
      <c r="D27" s="261"/>
      <c r="E27" s="335"/>
      <c r="F27" s="135"/>
      <c r="G27" s="334"/>
      <c r="H27" s="261"/>
      <c r="I27" s="261"/>
      <c r="J27" s="261"/>
      <c r="K27" s="335"/>
      <c r="L27" s="135"/>
      <c r="M27" s="334"/>
      <c r="N27" s="261"/>
      <c r="O27" s="261"/>
      <c r="P27" s="261"/>
      <c r="Q27" s="335"/>
      <c r="R27" s="136"/>
      <c r="S27" s="345"/>
      <c r="T27" s="261"/>
      <c r="U27" s="261"/>
      <c r="V27" s="261"/>
      <c r="W27" s="302"/>
      <c r="X27" s="136"/>
      <c r="Y27" s="136"/>
      <c r="Z27" s="136"/>
    </row>
    <row r="28" spans="1:26" ht="15.75" customHeight="1">
      <c r="A28" s="336"/>
      <c r="B28" s="337"/>
      <c r="C28" s="337"/>
      <c r="D28" s="337"/>
      <c r="E28" s="338"/>
      <c r="F28" s="135"/>
      <c r="G28" s="336"/>
      <c r="H28" s="337"/>
      <c r="I28" s="337"/>
      <c r="J28" s="337"/>
      <c r="K28" s="338"/>
      <c r="L28" s="135"/>
      <c r="M28" s="336"/>
      <c r="N28" s="337"/>
      <c r="O28" s="337"/>
      <c r="P28" s="337"/>
      <c r="Q28" s="338"/>
      <c r="R28" s="136"/>
      <c r="S28" s="268"/>
      <c r="T28" s="304"/>
      <c r="U28" s="304"/>
      <c r="V28" s="304"/>
      <c r="W28" s="305"/>
      <c r="X28" s="136"/>
      <c r="Y28" s="136"/>
      <c r="Z28" s="136"/>
    </row>
    <row r="29" spans="1:26" ht="15.75" customHeight="1">
      <c r="A29" s="155" t="s">
        <v>134</v>
      </c>
      <c r="B29" s="355" t="s">
        <v>136</v>
      </c>
      <c r="C29" s="320"/>
      <c r="D29" s="320"/>
      <c r="E29" s="321"/>
      <c r="F29" s="135"/>
      <c r="G29" s="142" t="s">
        <v>134</v>
      </c>
      <c r="H29" s="319" t="s">
        <v>136</v>
      </c>
      <c r="I29" s="320"/>
      <c r="J29" s="320"/>
      <c r="K29" s="321"/>
      <c r="L29" s="135"/>
      <c r="M29" s="142" t="s">
        <v>134</v>
      </c>
      <c r="N29" s="319" t="s">
        <v>136</v>
      </c>
      <c r="O29" s="320"/>
      <c r="P29" s="320"/>
      <c r="Q29" s="321"/>
      <c r="R29" s="136"/>
      <c r="S29" s="156"/>
      <c r="T29" s="347"/>
      <c r="U29" s="348"/>
      <c r="V29" s="348"/>
      <c r="W29" s="349"/>
      <c r="X29" s="136"/>
      <c r="Y29" s="136"/>
      <c r="Z29" s="136"/>
    </row>
    <row r="30" spans="1:26" ht="15.75" customHeight="1">
      <c r="A30" s="143">
        <v>1</v>
      </c>
      <c r="B30" s="322" t="s">
        <v>171</v>
      </c>
      <c r="C30" s="323"/>
      <c r="D30" s="323"/>
      <c r="E30" s="324"/>
      <c r="F30" s="135"/>
      <c r="G30" s="144">
        <v>1</v>
      </c>
      <c r="H30" s="322" t="s">
        <v>138</v>
      </c>
      <c r="I30" s="323"/>
      <c r="J30" s="323"/>
      <c r="K30" s="324"/>
      <c r="L30" s="135"/>
      <c r="M30" s="144">
        <v>1</v>
      </c>
      <c r="N30" s="322" t="s">
        <v>138</v>
      </c>
      <c r="O30" s="323"/>
      <c r="P30" s="323"/>
      <c r="Q30" s="324"/>
      <c r="R30" s="136"/>
      <c r="S30" s="157"/>
      <c r="T30" s="350"/>
      <c r="U30" s="348"/>
      <c r="V30" s="348"/>
      <c r="W30" s="349"/>
      <c r="X30" s="136"/>
      <c r="Y30" s="136"/>
      <c r="Z30" s="136"/>
    </row>
    <row r="31" spans="1:26" ht="15.75" customHeight="1">
      <c r="A31" s="143">
        <v>2</v>
      </c>
      <c r="B31" s="325" t="s">
        <v>161</v>
      </c>
      <c r="C31" s="307"/>
      <c r="D31" s="307"/>
      <c r="E31" s="326"/>
      <c r="F31" s="135"/>
      <c r="G31" s="144">
        <v>2</v>
      </c>
      <c r="H31" s="325" t="s">
        <v>142</v>
      </c>
      <c r="I31" s="307"/>
      <c r="J31" s="307"/>
      <c r="K31" s="326"/>
      <c r="L31" s="135"/>
      <c r="M31" s="144">
        <v>2</v>
      </c>
      <c r="N31" s="325" t="s">
        <v>142</v>
      </c>
      <c r="O31" s="307"/>
      <c r="P31" s="307"/>
      <c r="Q31" s="326"/>
      <c r="R31" s="136"/>
      <c r="S31" s="157"/>
      <c r="T31" s="350"/>
      <c r="U31" s="348"/>
      <c r="V31" s="348"/>
      <c r="W31" s="349"/>
      <c r="X31" s="136"/>
      <c r="Y31" s="136"/>
      <c r="Z31" s="136"/>
    </row>
    <row r="32" spans="1:26" ht="15.75" customHeight="1">
      <c r="A32" s="143">
        <v>3</v>
      </c>
      <c r="B32" s="325" t="s">
        <v>172</v>
      </c>
      <c r="C32" s="307"/>
      <c r="D32" s="307"/>
      <c r="E32" s="326"/>
      <c r="F32" s="135"/>
      <c r="G32" s="145">
        <v>3</v>
      </c>
      <c r="H32" s="327" t="s">
        <v>145</v>
      </c>
      <c r="I32" s="328"/>
      <c r="J32" s="328"/>
      <c r="K32" s="329"/>
      <c r="L32" s="135"/>
      <c r="M32" s="145">
        <v>3</v>
      </c>
      <c r="N32" s="327" t="s">
        <v>145</v>
      </c>
      <c r="O32" s="328"/>
      <c r="P32" s="328"/>
      <c r="Q32" s="329"/>
      <c r="R32" s="136"/>
      <c r="S32" s="157"/>
      <c r="T32" s="350"/>
      <c r="U32" s="348"/>
      <c r="V32" s="348"/>
      <c r="W32" s="349"/>
      <c r="X32" s="136"/>
      <c r="Y32" s="136"/>
      <c r="Z32" s="136"/>
    </row>
    <row r="33" spans="1:26" ht="15.75" customHeight="1">
      <c r="A33" s="146">
        <v>4</v>
      </c>
      <c r="B33" s="327" t="s">
        <v>163</v>
      </c>
      <c r="C33" s="328"/>
      <c r="D33" s="328"/>
      <c r="E33" s="329"/>
      <c r="F33" s="136"/>
      <c r="G33" s="146">
        <v>4</v>
      </c>
      <c r="H33" s="327" t="s">
        <v>148</v>
      </c>
      <c r="I33" s="328"/>
      <c r="J33" s="328"/>
      <c r="K33" s="329"/>
      <c r="L33" s="136"/>
      <c r="M33" s="146">
        <v>4</v>
      </c>
      <c r="N33" s="327" t="s">
        <v>148</v>
      </c>
      <c r="O33" s="328"/>
      <c r="P33" s="328"/>
      <c r="Q33" s="329"/>
      <c r="R33" s="136"/>
      <c r="S33" s="158"/>
      <c r="T33" s="351"/>
      <c r="U33" s="348"/>
      <c r="V33" s="348"/>
      <c r="W33" s="349"/>
      <c r="X33" s="136"/>
      <c r="Y33" s="136"/>
      <c r="Z33" s="136"/>
    </row>
    <row r="34" spans="1:26" ht="15.75" customHeight="1">
      <c r="A34" s="147"/>
      <c r="B34" s="147"/>
      <c r="C34" s="147"/>
      <c r="D34" s="147"/>
      <c r="E34" s="147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58"/>
      <c r="T34" s="158"/>
      <c r="U34" s="158"/>
      <c r="V34" s="158"/>
      <c r="W34" s="158"/>
      <c r="X34" s="136"/>
      <c r="Y34" s="136"/>
      <c r="Z34" s="136"/>
    </row>
    <row r="35" spans="1:26" ht="16.5" customHeight="1">
      <c r="A35" s="339" t="s">
        <v>173</v>
      </c>
      <c r="B35" s="320"/>
      <c r="C35" s="320"/>
      <c r="D35" s="321"/>
      <c r="E35" s="137"/>
      <c r="F35" s="136"/>
      <c r="G35" s="352"/>
      <c r="H35" s="348"/>
      <c r="I35" s="348"/>
      <c r="J35" s="349"/>
      <c r="K35" s="159"/>
      <c r="L35" s="136"/>
      <c r="M35" s="342" t="s">
        <v>174</v>
      </c>
      <c r="N35" s="320"/>
      <c r="O35" s="320"/>
      <c r="P35" s="321"/>
      <c r="Q35" s="148"/>
      <c r="R35" s="136"/>
      <c r="S35" s="347"/>
      <c r="T35" s="348"/>
      <c r="U35" s="348"/>
      <c r="V35" s="349"/>
      <c r="W35" s="154"/>
      <c r="X35" s="136"/>
      <c r="Y35" s="136"/>
      <c r="Z35" s="136"/>
    </row>
    <row r="36" spans="1:26" ht="15.75" customHeight="1">
      <c r="A36" s="331" t="s">
        <v>175</v>
      </c>
      <c r="B36" s="332"/>
      <c r="C36" s="332"/>
      <c r="D36" s="332"/>
      <c r="E36" s="333"/>
      <c r="F36" s="136"/>
      <c r="G36" s="343"/>
      <c r="H36" s="291"/>
      <c r="I36" s="291"/>
      <c r="J36" s="291"/>
      <c r="K36" s="344"/>
      <c r="L36" s="136"/>
      <c r="M36" s="346" t="s">
        <v>176</v>
      </c>
      <c r="N36" s="332"/>
      <c r="O36" s="332"/>
      <c r="P36" s="332"/>
      <c r="Q36" s="333"/>
      <c r="R36" s="136"/>
      <c r="S36" s="343"/>
      <c r="T36" s="291"/>
      <c r="U36" s="291"/>
      <c r="V36" s="291"/>
      <c r="W36" s="344"/>
      <c r="X36" s="136"/>
      <c r="Y36" s="136"/>
      <c r="Z36" s="136"/>
    </row>
    <row r="37" spans="1:26" ht="15.75" customHeight="1">
      <c r="A37" s="334"/>
      <c r="B37" s="261"/>
      <c r="C37" s="261"/>
      <c r="D37" s="261"/>
      <c r="E37" s="335"/>
      <c r="F37" s="136"/>
      <c r="G37" s="345"/>
      <c r="H37" s="261"/>
      <c r="I37" s="261"/>
      <c r="J37" s="261"/>
      <c r="K37" s="302"/>
      <c r="L37" s="136"/>
      <c r="M37" s="334"/>
      <c r="N37" s="261"/>
      <c r="O37" s="261"/>
      <c r="P37" s="261"/>
      <c r="Q37" s="335"/>
      <c r="R37" s="136"/>
      <c r="S37" s="345"/>
      <c r="T37" s="261"/>
      <c r="U37" s="261"/>
      <c r="V37" s="261"/>
      <c r="W37" s="302"/>
      <c r="X37" s="136"/>
      <c r="Y37" s="136"/>
      <c r="Z37" s="136"/>
    </row>
    <row r="38" spans="1:26" ht="15.75" customHeight="1">
      <c r="A38" s="336"/>
      <c r="B38" s="337"/>
      <c r="C38" s="337"/>
      <c r="D38" s="337"/>
      <c r="E38" s="338"/>
      <c r="F38" s="136"/>
      <c r="G38" s="268"/>
      <c r="H38" s="304"/>
      <c r="I38" s="304"/>
      <c r="J38" s="304"/>
      <c r="K38" s="305"/>
      <c r="L38" s="136"/>
      <c r="M38" s="336"/>
      <c r="N38" s="337"/>
      <c r="O38" s="337"/>
      <c r="P38" s="337"/>
      <c r="Q38" s="338"/>
      <c r="R38" s="136"/>
      <c r="S38" s="268"/>
      <c r="T38" s="304"/>
      <c r="U38" s="304"/>
      <c r="V38" s="304"/>
      <c r="W38" s="305"/>
      <c r="X38" s="136"/>
      <c r="Y38" s="136"/>
      <c r="Z38" s="136"/>
    </row>
    <row r="39" spans="1:26" ht="15.75" customHeight="1">
      <c r="A39" s="141" t="s">
        <v>134</v>
      </c>
      <c r="B39" s="319" t="s">
        <v>136</v>
      </c>
      <c r="C39" s="320"/>
      <c r="D39" s="320"/>
      <c r="E39" s="321"/>
      <c r="F39" s="136"/>
      <c r="G39" s="157"/>
      <c r="H39" s="353"/>
      <c r="I39" s="348"/>
      <c r="J39" s="348"/>
      <c r="K39" s="349"/>
      <c r="L39" s="136"/>
      <c r="M39" s="160" t="s">
        <v>134</v>
      </c>
      <c r="N39" s="342" t="s">
        <v>136</v>
      </c>
      <c r="O39" s="320"/>
      <c r="P39" s="320"/>
      <c r="Q39" s="321"/>
      <c r="R39" s="136"/>
      <c r="S39" s="156"/>
      <c r="T39" s="347"/>
      <c r="U39" s="348"/>
      <c r="V39" s="348"/>
      <c r="W39" s="349"/>
      <c r="X39" s="136"/>
      <c r="Y39" s="136"/>
      <c r="Z39" s="136"/>
    </row>
    <row r="40" spans="1:26" ht="15.75" customHeight="1">
      <c r="A40" s="143">
        <v>1</v>
      </c>
      <c r="B40" s="322" t="s">
        <v>138</v>
      </c>
      <c r="C40" s="323"/>
      <c r="D40" s="323"/>
      <c r="E40" s="324"/>
      <c r="F40" s="136"/>
      <c r="G40" s="157"/>
      <c r="H40" s="350"/>
      <c r="I40" s="348"/>
      <c r="J40" s="348"/>
      <c r="K40" s="349"/>
      <c r="L40" s="136"/>
      <c r="M40" s="143">
        <v>1</v>
      </c>
      <c r="N40" s="322" t="s">
        <v>177</v>
      </c>
      <c r="O40" s="323"/>
      <c r="P40" s="323"/>
      <c r="Q40" s="324"/>
      <c r="R40" s="136"/>
      <c r="S40" s="157"/>
      <c r="T40" s="350"/>
      <c r="U40" s="348"/>
      <c r="V40" s="348"/>
      <c r="W40" s="349"/>
      <c r="X40" s="136"/>
      <c r="Y40" s="136"/>
      <c r="Z40" s="136"/>
    </row>
    <row r="41" spans="1:26" ht="15.75" customHeight="1">
      <c r="A41" s="143">
        <v>2</v>
      </c>
      <c r="B41" s="325" t="s">
        <v>161</v>
      </c>
      <c r="C41" s="307"/>
      <c r="D41" s="307"/>
      <c r="E41" s="326"/>
      <c r="F41" s="136"/>
      <c r="G41" s="157"/>
      <c r="H41" s="350"/>
      <c r="I41" s="348"/>
      <c r="J41" s="348"/>
      <c r="K41" s="349"/>
      <c r="L41" s="136"/>
      <c r="M41" s="143">
        <v>2</v>
      </c>
      <c r="N41" s="325" t="s">
        <v>178</v>
      </c>
      <c r="O41" s="307"/>
      <c r="P41" s="307"/>
      <c r="Q41" s="326"/>
      <c r="R41" s="136"/>
      <c r="S41" s="157"/>
      <c r="T41" s="350"/>
      <c r="U41" s="348"/>
      <c r="V41" s="348"/>
      <c r="W41" s="349"/>
      <c r="X41" s="136"/>
      <c r="Y41" s="136"/>
      <c r="Z41" s="136"/>
    </row>
    <row r="42" spans="1:26" ht="15.75" customHeight="1">
      <c r="A42" s="143">
        <v>3</v>
      </c>
      <c r="B42" s="325" t="s">
        <v>163</v>
      </c>
      <c r="C42" s="307"/>
      <c r="D42" s="307"/>
      <c r="E42" s="326"/>
      <c r="F42" s="136"/>
      <c r="G42" s="157"/>
      <c r="H42" s="350"/>
      <c r="I42" s="348"/>
      <c r="J42" s="348"/>
      <c r="K42" s="349"/>
      <c r="L42" s="136"/>
      <c r="M42" s="143">
        <v>3</v>
      </c>
      <c r="N42" s="325" t="s">
        <v>179</v>
      </c>
      <c r="O42" s="307"/>
      <c r="P42" s="307"/>
      <c r="Q42" s="326"/>
      <c r="R42" s="136"/>
      <c r="S42" s="157"/>
      <c r="T42" s="350"/>
      <c r="U42" s="348"/>
      <c r="V42" s="348"/>
      <c r="W42" s="349"/>
      <c r="X42" s="136"/>
      <c r="Y42" s="136"/>
      <c r="Z42" s="136"/>
    </row>
    <row r="43" spans="1:26" ht="15.75" customHeight="1">
      <c r="A43" s="146">
        <v>4</v>
      </c>
      <c r="B43" s="327" t="s">
        <v>180</v>
      </c>
      <c r="C43" s="328"/>
      <c r="D43" s="328"/>
      <c r="E43" s="329"/>
      <c r="F43" s="136"/>
      <c r="G43" s="157"/>
      <c r="H43" s="350"/>
      <c r="I43" s="348"/>
      <c r="J43" s="348"/>
      <c r="K43" s="349"/>
      <c r="L43" s="136"/>
      <c r="M43" s="146">
        <v>4</v>
      </c>
      <c r="N43" s="327" t="s">
        <v>181</v>
      </c>
      <c r="O43" s="328"/>
      <c r="P43" s="328"/>
      <c r="Q43" s="329"/>
      <c r="R43" s="136"/>
      <c r="S43" s="157"/>
      <c r="T43" s="350"/>
      <c r="U43" s="348"/>
      <c r="V43" s="348"/>
      <c r="W43" s="349"/>
      <c r="X43" s="136"/>
      <c r="Y43" s="136"/>
      <c r="Z43" s="136"/>
    </row>
    <row r="44" spans="1:26" ht="15.75" customHeight="1">
      <c r="A44" s="136"/>
      <c r="B44" s="136"/>
      <c r="C44" s="136"/>
      <c r="D44" s="136"/>
      <c r="E44" s="136"/>
      <c r="F44" s="136"/>
      <c r="G44" s="157"/>
      <c r="H44" s="350"/>
      <c r="I44" s="348"/>
      <c r="J44" s="348"/>
      <c r="K44" s="349"/>
      <c r="L44" s="136"/>
      <c r="M44" s="158"/>
      <c r="N44" s="158"/>
      <c r="O44" s="158"/>
      <c r="P44" s="158"/>
      <c r="Q44" s="158"/>
      <c r="R44" s="136"/>
      <c r="S44" s="158"/>
      <c r="T44" s="158"/>
      <c r="U44" s="158"/>
      <c r="V44" s="158"/>
      <c r="W44" s="158"/>
      <c r="X44" s="136"/>
      <c r="Y44" s="136"/>
      <c r="Z44" s="136"/>
    </row>
    <row r="45" spans="1:26" ht="16.5" customHeight="1">
      <c r="A45" s="157"/>
      <c r="B45" s="157"/>
      <c r="C45" s="157"/>
      <c r="D45" s="157"/>
      <c r="E45" s="157"/>
      <c r="F45" s="136"/>
      <c r="G45" s="136"/>
      <c r="H45" s="136"/>
      <c r="I45" s="136"/>
      <c r="J45" s="136"/>
      <c r="K45" s="136"/>
      <c r="L45" s="136"/>
      <c r="M45" s="347"/>
      <c r="N45" s="348"/>
      <c r="O45" s="348"/>
      <c r="P45" s="349"/>
      <c r="Q45" s="154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6" ht="15.75" customHeight="1">
      <c r="A46" s="157"/>
      <c r="B46" s="157"/>
      <c r="C46" s="157"/>
      <c r="D46" s="157"/>
      <c r="E46" s="157"/>
      <c r="F46" s="136"/>
      <c r="G46" s="136"/>
      <c r="H46" s="136"/>
      <c r="I46" s="136"/>
      <c r="J46" s="136"/>
      <c r="K46" s="136"/>
      <c r="L46" s="136"/>
      <c r="M46" s="343"/>
      <c r="N46" s="291"/>
      <c r="O46" s="291"/>
      <c r="P46" s="291"/>
      <c r="Q46" s="344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6" ht="15.75" customHeight="1">
      <c r="A47" s="157"/>
      <c r="B47" s="157"/>
      <c r="C47" s="157"/>
      <c r="D47" s="157"/>
      <c r="E47" s="157"/>
      <c r="F47" s="136"/>
      <c r="G47" s="136"/>
      <c r="H47" s="136"/>
      <c r="I47" s="136"/>
      <c r="J47" s="136"/>
      <c r="K47" s="136"/>
      <c r="L47" s="136"/>
      <c r="M47" s="345"/>
      <c r="N47" s="261"/>
      <c r="O47" s="261"/>
      <c r="P47" s="261"/>
      <c r="Q47" s="302"/>
      <c r="R47" s="136"/>
      <c r="S47" s="136"/>
      <c r="T47" s="136"/>
      <c r="U47" s="136"/>
      <c r="V47" s="136"/>
      <c r="W47" s="136"/>
      <c r="X47" s="136"/>
      <c r="Y47" s="136"/>
      <c r="Z47" s="136"/>
    </row>
    <row r="48" spans="1:26" ht="15.75" customHeight="1">
      <c r="A48" s="157"/>
      <c r="B48" s="157"/>
      <c r="C48" s="157"/>
      <c r="D48" s="157"/>
      <c r="E48" s="157"/>
      <c r="F48" s="136"/>
      <c r="G48" s="136"/>
      <c r="H48" s="136"/>
      <c r="I48" s="136"/>
      <c r="J48" s="136"/>
      <c r="K48" s="136"/>
      <c r="L48" s="136"/>
      <c r="M48" s="268"/>
      <c r="N48" s="304"/>
      <c r="O48" s="304"/>
      <c r="P48" s="304"/>
      <c r="Q48" s="305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6" ht="15.75" customHeight="1">
      <c r="A49" s="157"/>
      <c r="B49" s="157"/>
      <c r="C49" s="157"/>
      <c r="D49" s="157"/>
      <c r="E49" s="157"/>
      <c r="F49" s="136"/>
      <c r="G49" s="136"/>
      <c r="H49" s="136"/>
      <c r="I49" s="136"/>
      <c r="J49" s="136"/>
      <c r="K49" s="136"/>
      <c r="L49" s="136"/>
      <c r="M49" s="156"/>
      <c r="N49" s="347"/>
      <c r="O49" s="348"/>
      <c r="P49" s="348"/>
      <c r="Q49" s="349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:26" ht="15.75" customHeight="1">
      <c r="A50" s="157"/>
      <c r="B50" s="157"/>
      <c r="C50" s="157"/>
      <c r="D50" s="157"/>
      <c r="E50" s="157"/>
      <c r="F50" s="136"/>
      <c r="G50" s="136"/>
      <c r="H50" s="136"/>
      <c r="I50" s="136"/>
      <c r="J50" s="136"/>
      <c r="K50" s="136"/>
      <c r="L50" s="136"/>
      <c r="M50" s="157"/>
      <c r="N50" s="350"/>
      <c r="O50" s="348"/>
      <c r="P50" s="348"/>
      <c r="Q50" s="349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:26" ht="15.75" customHeight="1">
      <c r="A51" s="157"/>
      <c r="B51" s="157"/>
      <c r="C51" s="157"/>
      <c r="D51" s="157"/>
      <c r="E51" s="157"/>
      <c r="F51" s="136"/>
      <c r="G51" s="136"/>
      <c r="H51" s="136"/>
      <c r="I51" s="136"/>
      <c r="J51" s="136"/>
      <c r="K51" s="136"/>
      <c r="L51" s="136"/>
      <c r="M51" s="157"/>
      <c r="N51" s="350"/>
      <c r="O51" s="348"/>
      <c r="P51" s="348"/>
      <c r="Q51" s="349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:26" ht="15.75" customHeight="1">
      <c r="A52" s="157"/>
      <c r="B52" s="157"/>
      <c r="C52" s="157"/>
      <c r="D52" s="157"/>
      <c r="E52" s="157"/>
      <c r="F52" s="136"/>
      <c r="G52" s="136"/>
      <c r="H52" s="136"/>
      <c r="I52" s="136"/>
      <c r="J52" s="136"/>
      <c r="K52" s="136"/>
      <c r="L52" s="136"/>
      <c r="M52" s="157"/>
      <c r="N52" s="350"/>
      <c r="O52" s="348"/>
      <c r="P52" s="348"/>
      <c r="Q52" s="349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:26" ht="15.75" customHeight="1">
      <c r="A53" s="157"/>
      <c r="B53" s="157"/>
      <c r="C53" s="157"/>
      <c r="D53" s="157"/>
      <c r="E53" s="157"/>
      <c r="F53" s="136"/>
      <c r="G53" s="136"/>
      <c r="H53" s="136"/>
      <c r="I53" s="136"/>
      <c r="J53" s="136"/>
      <c r="K53" s="136"/>
      <c r="L53" s="136"/>
      <c r="M53" s="158"/>
      <c r="N53" s="351"/>
      <c r="O53" s="348"/>
      <c r="P53" s="348"/>
      <c r="Q53" s="349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:26" ht="15.75" customHeight="1">
      <c r="A54" s="157"/>
      <c r="B54" s="157"/>
      <c r="C54" s="157"/>
      <c r="D54" s="157"/>
      <c r="E54" s="157"/>
      <c r="F54" s="136"/>
      <c r="G54" s="136"/>
      <c r="H54" s="136"/>
      <c r="I54" s="136"/>
      <c r="J54" s="136"/>
      <c r="K54" s="136"/>
      <c r="L54" s="136"/>
      <c r="M54" s="158"/>
      <c r="N54" s="158"/>
      <c r="O54" s="158"/>
      <c r="P54" s="158"/>
      <c r="Q54" s="158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:26" ht="30" customHeight="1">
      <c r="A55" s="157"/>
      <c r="B55" s="157"/>
      <c r="C55" s="157"/>
      <c r="D55" s="157"/>
      <c r="E55" s="157"/>
      <c r="F55" s="136"/>
      <c r="G55" s="136"/>
      <c r="H55" s="136"/>
      <c r="I55" s="136"/>
      <c r="J55" s="136"/>
      <c r="K55" s="136"/>
      <c r="L55" s="136"/>
      <c r="M55" s="347"/>
      <c r="N55" s="348"/>
      <c r="O55" s="348"/>
      <c r="P55" s="349"/>
      <c r="Q55" s="154"/>
      <c r="R55" s="136"/>
      <c r="S55" s="136"/>
      <c r="T55" s="136"/>
      <c r="U55" s="136"/>
      <c r="V55" s="136"/>
      <c r="W55" s="136"/>
      <c r="X55" s="136"/>
      <c r="Y55" s="136"/>
      <c r="Z55" s="136"/>
    </row>
    <row r="56" spans="1:26" ht="26.25" customHeight="1">
      <c r="A56" s="157"/>
      <c r="B56" s="157"/>
      <c r="C56" s="157"/>
      <c r="D56" s="157"/>
      <c r="E56" s="157"/>
      <c r="F56" s="136"/>
      <c r="G56" s="136"/>
      <c r="H56" s="136"/>
      <c r="I56" s="136"/>
      <c r="J56" s="136"/>
      <c r="K56" s="136"/>
      <c r="L56" s="136"/>
      <c r="M56" s="343"/>
      <c r="N56" s="291"/>
      <c r="O56" s="291"/>
      <c r="P56" s="291"/>
      <c r="Q56" s="344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1:26" ht="15.75" customHeight="1">
      <c r="A57" s="157"/>
      <c r="B57" s="157"/>
      <c r="C57" s="157"/>
      <c r="D57" s="157"/>
      <c r="E57" s="157"/>
      <c r="F57" s="136"/>
      <c r="G57" s="136"/>
      <c r="H57" s="136"/>
      <c r="I57" s="136"/>
      <c r="J57" s="136"/>
      <c r="K57" s="136"/>
      <c r="L57" s="136"/>
      <c r="M57" s="345"/>
      <c r="N57" s="261"/>
      <c r="O57" s="261"/>
      <c r="P57" s="261"/>
      <c r="Q57" s="302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6" ht="15.75" customHeight="1">
      <c r="A58" s="157"/>
      <c r="B58" s="157"/>
      <c r="C58" s="157"/>
      <c r="D58" s="157"/>
      <c r="E58" s="157"/>
      <c r="F58" s="136"/>
      <c r="G58" s="136"/>
      <c r="H58" s="136"/>
      <c r="I58" s="136"/>
      <c r="J58" s="136"/>
      <c r="K58" s="136"/>
      <c r="L58" s="136"/>
      <c r="M58" s="268"/>
      <c r="N58" s="304"/>
      <c r="O58" s="304"/>
      <c r="P58" s="304"/>
      <c r="Q58" s="305"/>
      <c r="R58" s="136"/>
      <c r="S58" s="136"/>
      <c r="T58" s="136"/>
      <c r="U58" s="136"/>
      <c r="V58" s="136"/>
      <c r="W58" s="136"/>
      <c r="X58" s="136"/>
      <c r="Y58" s="136"/>
      <c r="Z58" s="136"/>
    </row>
    <row r="59" spans="1:26" ht="15.75" customHeight="1">
      <c r="A59" s="157"/>
      <c r="B59" s="157"/>
      <c r="C59" s="157"/>
      <c r="D59" s="157"/>
      <c r="E59" s="157"/>
      <c r="F59" s="136"/>
      <c r="G59" s="136"/>
      <c r="H59" s="136"/>
      <c r="I59" s="136"/>
      <c r="J59" s="136"/>
      <c r="K59" s="136"/>
      <c r="L59" s="136"/>
      <c r="M59" s="156"/>
      <c r="N59" s="347"/>
      <c r="O59" s="348"/>
      <c r="P59" s="348"/>
      <c r="Q59" s="349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ht="15.75" customHeight="1">
      <c r="A60" s="157"/>
      <c r="B60" s="157"/>
      <c r="C60" s="157"/>
      <c r="D60" s="157"/>
      <c r="E60" s="157"/>
      <c r="F60" s="136"/>
      <c r="G60" s="136"/>
      <c r="H60" s="136"/>
      <c r="I60" s="136"/>
      <c r="J60" s="136"/>
      <c r="K60" s="136"/>
      <c r="L60" s="136"/>
      <c r="M60" s="157"/>
      <c r="N60" s="350"/>
      <c r="O60" s="348"/>
      <c r="P60" s="348"/>
      <c r="Q60" s="349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5.75" customHeight="1">
      <c r="A61" s="157"/>
      <c r="B61" s="157"/>
      <c r="C61" s="157"/>
      <c r="D61" s="157"/>
      <c r="E61" s="157"/>
      <c r="F61" s="136"/>
      <c r="G61" s="136"/>
      <c r="H61" s="136"/>
      <c r="I61" s="136"/>
      <c r="J61" s="136"/>
      <c r="K61" s="136"/>
      <c r="L61" s="136"/>
      <c r="M61" s="157"/>
      <c r="N61" s="350"/>
      <c r="O61" s="348"/>
      <c r="P61" s="348"/>
      <c r="Q61" s="349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ht="15.75" customHeight="1">
      <c r="A62" s="157"/>
      <c r="B62" s="157"/>
      <c r="C62" s="157"/>
      <c r="D62" s="157"/>
      <c r="E62" s="157"/>
      <c r="F62" s="136"/>
      <c r="G62" s="136"/>
      <c r="H62" s="136"/>
      <c r="I62" s="136"/>
      <c r="J62" s="136"/>
      <c r="K62" s="136"/>
      <c r="L62" s="136"/>
      <c r="M62" s="157"/>
      <c r="N62" s="350"/>
      <c r="O62" s="348"/>
      <c r="P62" s="348"/>
      <c r="Q62" s="349"/>
      <c r="R62" s="136"/>
      <c r="S62" s="136"/>
      <c r="T62" s="136"/>
      <c r="U62" s="136"/>
      <c r="V62" s="136"/>
      <c r="W62" s="136"/>
      <c r="X62" s="136"/>
      <c r="Y62" s="136"/>
      <c r="Z62" s="136"/>
    </row>
    <row r="63" spans="1:26" ht="15.75" customHeight="1">
      <c r="A63" s="157"/>
      <c r="B63" s="157"/>
      <c r="C63" s="157"/>
      <c r="D63" s="157"/>
      <c r="E63" s="157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spans="1:26" ht="15.75" customHeight="1">
      <c r="A64" s="157"/>
      <c r="B64" s="157"/>
      <c r="C64" s="157"/>
      <c r="D64" s="157"/>
      <c r="E64" s="157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spans="1:26" ht="16.5" customHeight="1">
      <c r="A65" s="157"/>
      <c r="B65" s="157"/>
      <c r="C65" s="157"/>
      <c r="D65" s="157"/>
      <c r="E65" s="157"/>
      <c r="F65" s="136"/>
      <c r="G65" s="136"/>
      <c r="H65" s="136"/>
      <c r="I65" s="136"/>
      <c r="J65" s="136"/>
      <c r="K65" s="136"/>
      <c r="L65" s="136"/>
      <c r="M65" s="347"/>
      <c r="N65" s="348"/>
      <c r="O65" s="348"/>
      <c r="P65" s="349"/>
      <c r="Q65" s="154"/>
      <c r="R65" s="136"/>
      <c r="S65" s="136"/>
      <c r="T65" s="136"/>
      <c r="U65" s="136"/>
      <c r="V65" s="136"/>
      <c r="W65" s="136"/>
      <c r="X65" s="136"/>
      <c r="Y65" s="136"/>
      <c r="Z65" s="136"/>
    </row>
    <row r="66" spans="1:26" ht="15.75" customHeight="1">
      <c r="A66" s="157"/>
      <c r="B66" s="157"/>
      <c r="C66" s="157"/>
      <c r="D66" s="157"/>
      <c r="E66" s="157"/>
      <c r="F66" s="136"/>
      <c r="G66" s="136"/>
      <c r="H66" s="136"/>
      <c r="I66" s="136"/>
      <c r="J66" s="136"/>
      <c r="K66" s="136"/>
      <c r="L66" s="136"/>
      <c r="M66" s="343"/>
      <c r="N66" s="291"/>
      <c r="O66" s="291"/>
      <c r="P66" s="291"/>
      <c r="Q66" s="344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15.75" customHeight="1">
      <c r="A67" s="157"/>
      <c r="B67" s="157"/>
      <c r="C67" s="157"/>
      <c r="D67" s="157"/>
      <c r="E67" s="157"/>
      <c r="F67" s="136"/>
      <c r="G67" s="136"/>
      <c r="H67" s="136"/>
      <c r="I67" s="136"/>
      <c r="J67" s="136"/>
      <c r="K67" s="136"/>
      <c r="L67" s="136"/>
      <c r="M67" s="345"/>
      <c r="N67" s="261"/>
      <c r="O67" s="261"/>
      <c r="P67" s="261"/>
      <c r="Q67" s="302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:26" ht="15.75" customHeight="1">
      <c r="A68" s="157"/>
      <c r="B68" s="157"/>
      <c r="C68" s="157"/>
      <c r="D68" s="157"/>
      <c r="E68" s="157"/>
      <c r="F68" s="136"/>
      <c r="G68" s="136"/>
      <c r="H68" s="136"/>
      <c r="I68" s="136"/>
      <c r="J68" s="136"/>
      <c r="K68" s="136"/>
      <c r="L68" s="136"/>
      <c r="M68" s="268"/>
      <c r="N68" s="304"/>
      <c r="O68" s="304"/>
      <c r="P68" s="304"/>
      <c r="Q68" s="305"/>
      <c r="R68" s="136"/>
      <c r="S68" s="136"/>
      <c r="T68" s="136"/>
      <c r="U68" s="136"/>
      <c r="V68" s="136"/>
      <c r="W68" s="136"/>
      <c r="X68" s="136"/>
      <c r="Y68" s="136"/>
      <c r="Z68" s="136"/>
    </row>
    <row r="69" spans="1:26" ht="15.75" customHeight="1">
      <c r="A69" s="157"/>
      <c r="B69" s="157"/>
      <c r="C69" s="157"/>
      <c r="D69" s="157"/>
      <c r="E69" s="157"/>
      <c r="F69" s="136"/>
      <c r="G69" s="136"/>
      <c r="H69" s="136"/>
      <c r="I69" s="136"/>
      <c r="J69" s="136"/>
      <c r="K69" s="136"/>
      <c r="L69" s="136"/>
      <c r="M69" s="156"/>
      <c r="N69" s="347"/>
      <c r="O69" s="348"/>
      <c r="P69" s="348"/>
      <c r="Q69" s="349"/>
      <c r="R69" s="136"/>
      <c r="S69" s="136"/>
      <c r="T69" s="136"/>
      <c r="U69" s="136"/>
      <c r="V69" s="136"/>
      <c r="W69" s="136"/>
      <c r="X69" s="136"/>
      <c r="Y69" s="136"/>
      <c r="Z69" s="136"/>
    </row>
    <row r="70" spans="1:26" ht="15.75" customHeight="1">
      <c r="A70" s="157"/>
      <c r="B70" s="157"/>
      <c r="C70" s="157"/>
      <c r="D70" s="157"/>
      <c r="E70" s="157"/>
      <c r="F70" s="136"/>
      <c r="G70" s="136"/>
      <c r="H70" s="136"/>
      <c r="I70" s="136"/>
      <c r="J70" s="136"/>
      <c r="K70" s="136"/>
      <c r="L70" s="136"/>
      <c r="M70" s="157"/>
      <c r="N70" s="350"/>
      <c r="O70" s="348"/>
      <c r="P70" s="348"/>
      <c r="Q70" s="349"/>
      <c r="R70" s="136"/>
      <c r="S70" s="136"/>
      <c r="T70" s="136"/>
      <c r="U70" s="136"/>
      <c r="V70" s="136"/>
      <c r="W70" s="136"/>
      <c r="X70" s="136"/>
      <c r="Y70" s="136"/>
      <c r="Z70" s="136"/>
    </row>
    <row r="71" spans="1:26" ht="15.75" customHeight="1">
      <c r="A71" s="157"/>
      <c r="B71" s="157"/>
      <c r="C71" s="157"/>
      <c r="D71" s="157"/>
      <c r="E71" s="157"/>
      <c r="F71" s="136"/>
      <c r="G71" s="136"/>
      <c r="H71" s="136"/>
      <c r="I71" s="136"/>
      <c r="J71" s="136"/>
      <c r="K71" s="136"/>
      <c r="L71" s="136"/>
      <c r="M71" s="157"/>
      <c r="N71" s="350"/>
      <c r="O71" s="348"/>
      <c r="P71" s="348"/>
      <c r="Q71" s="349"/>
      <c r="R71" s="136"/>
      <c r="S71" s="136"/>
      <c r="T71" s="136"/>
      <c r="U71" s="136"/>
      <c r="V71" s="136"/>
      <c r="W71" s="136"/>
      <c r="X71" s="136"/>
      <c r="Y71" s="136"/>
      <c r="Z71" s="136"/>
    </row>
    <row r="72" spans="1:26" ht="15.75" customHeight="1">
      <c r="A72" s="157"/>
      <c r="B72" s="157"/>
      <c r="C72" s="157"/>
      <c r="D72" s="157"/>
      <c r="E72" s="157"/>
      <c r="F72" s="136"/>
      <c r="G72" s="136"/>
      <c r="H72" s="136"/>
      <c r="I72" s="136"/>
      <c r="J72" s="136"/>
      <c r="K72" s="136"/>
      <c r="L72" s="136"/>
      <c r="M72" s="157"/>
      <c r="N72" s="350"/>
      <c r="O72" s="348"/>
      <c r="P72" s="348"/>
      <c r="Q72" s="349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:26" ht="15.75" customHeight="1">
      <c r="A73" s="157"/>
      <c r="B73" s="157"/>
      <c r="C73" s="157"/>
      <c r="D73" s="157"/>
      <c r="E73" s="157"/>
      <c r="F73" s="136"/>
      <c r="G73" s="136"/>
      <c r="H73" s="136"/>
      <c r="I73" s="136"/>
      <c r="J73" s="136"/>
      <c r="K73" s="136"/>
      <c r="L73" s="136"/>
      <c r="M73" s="157"/>
      <c r="N73" s="350"/>
      <c r="O73" s="348"/>
      <c r="P73" s="348"/>
      <c r="Q73" s="349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:26" ht="15.75" customHeight="1">
      <c r="A74" s="157"/>
      <c r="B74" s="157"/>
      <c r="C74" s="157"/>
      <c r="D74" s="157"/>
      <c r="E74" s="157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:26" ht="15.75" customHeight="1">
      <c r="A75" s="157"/>
      <c r="B75" s="157"/>
      <c r="C75" s="157"/>
      <c r="D75" s="157"/>
      <c r="E75" s="157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spans="1:26" ht="15.75" customHeight="1">
      <c r="A76" s="157"/>
      <c r="B76" s="157"/>
      <c r="C76" s="157"/>
      <c r="D76" s="157"/>
      <c r="E76" s="157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spans="1:26" ht="15.75" customHeight="1">
      <c r="A77" s="157"/>
      <c r="B77" s="157"/>
      <c r="C77" s="157"/>
      <c r="D77" s="157"/>
      <c r="E77" s="157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spans="1:26" ht="15.75" customHeight="1">
      <c r="A78" s="157"/>
      <c r="B78" s="157"/>
      <c r="C78" s="157"/>
      <c r="D78" s="157"/>
      <c r="E78" s="157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spans="1:26" ht="15.75" customHeight="1">
      <c r="A79" s="157"/>
      <c r="B79" s="157"/>
      <c r="C79" s="157"/>
      <c r="D79" s="157"/>
      <c r="E79" s="157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spans="1:26" ht="15.75" customHeight="1">
      <c r="A80" s="157"/>
      <c r="B80" s="157"/>
      <c r="C80" s="157"/>
      <c r="D80" s="157"/>
      <c r="E80" s="157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spans="1:26" ht="15.75" customHeight="1">
      <c r="A81" s="157"/>
      <c r="B81" s="157"/>
      <c r="C81" s="157"/>
      <c r="D81" s="157"/>
      <c r="E81" s="157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spans="1:26" ht="15.75" customHeight="1">
      <c r="A82" s="157"/>
      <c r="B82" s="157"/>
      <c r="C82" s="157"/>
      <c r="D82" s="157"/>
      <c r="E82" s="157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spans="1:26" ht="15.75" customHeight="1">
      <c r="A83" s="157"/>
      <c r="B83" s="157"/>
      <c r="C83" s="157"/>
      <c r="D83" s="157"/>
      <c r="E83" s="157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spans="1:26" ht="15.75" customHeight="1">
      <c r="A84" s="157"/>
      <c r="B84" s="157"/>
      <c r="C84" s="157"/>
      <c r="D84" s="157"/>
      <c r="E84" s="157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spans="1:26" ht="15.75" customHeight="1">
      <c r="A85" s="157"/>
      <c r="B85" s="157"/>
      <c r="C85" s="157"/>
      <c r="D85" s="157"/>
      <c r="E85" s="157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spans="1:26" ht="15.75" customHeight="1">
      <c r="A86" s="157"/>
      <c r="B86" s="157"/>
      <c r="C86" s="157"/>
      <c r="D86" s="157"/>
      <c r="E86" s="157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spans="1:26" ht="15.75" customHeight="1">
      <c r="A87" s="157"/>
      <c r="B87" s="157"/>
      <c r="C87" s="157"/>
      <c r="D87" s="157"/>
      <c r="E87" s="157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 ht="15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</row>
    <row r="89" spans="1:26" ht="15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</row>
    <row r="90" spans="1:26" ht="15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</row>
    <row r="91" spans="1:26" ht="15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</row>
    <row r="92" spans="1:26" ht="15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</row>
    <row r="93" spans="1:26" ht="15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</row>
    <row r="94" spans="1:26" ht="15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spans="1:26" ht="15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</row>
    <row r="96" spans="1:26" ht="15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</row>
    <row r="97" spans="1:26" ht="15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</row>
    <row r="98" spans="1:26" ht="15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</row>
    <row r="99" spans="1:26" ht="15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</row>
    <row r="100" spans="1:26" ht="15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</row>
    <row r="101" spans="1:26" ht="15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</row>
    <row r="102" spans="1:26" ht="15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</row>
    <row r="103" spans="1:26" ht="15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</row>
    <row r="104" spans="1:26" ht="15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</row>
    <row r="105" spans="1:26" ht="15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</row>
    <row r="106" spans="1:26" ht="15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</row>
    <row r="107" spans="1:26" ht="15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spans="1:26" ht="15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spans="1:26" ht="15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spans="1:26" ht="15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</row>
    <row r="111" spans="1:26" ht="15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</row>
    <row r="112" spans="1:26" ht="15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</row>
    <row r="113" spans="1:26" ht="15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</row>
    <row r="114" spans="1:26" ht="15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</row>
    <row r="115" spans="1:26" ht="15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</row>
    <row r="116" spans="1:26" ht="15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</row>
    <row r="117" spans="1:26" ht="15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</row>
    <row r="118" spans="1:26" ht="15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</row>
    <row r="119" spans="1:26" ht="15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</row>
    <row r="120" spans="1:26" ht="15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</row>
    <row r="121" spans="1:26" ht="15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</row>
    <row r="122" spans="1:26" ht="15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</row>
    <row r="123" spans="1:26" ht="15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</row>
    <row r="124" spans="1:26" ht="15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</row>
    <row r="125" spans="1:26" ht="15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</row>
    <row r="126" spans="1:26" ht="15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</row>
    <row r="127" spans="1:26" ht="15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</row>
    <row r="128" spans="1:26" ht="15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</row>
    <row r="129" spans="1:26" ht="15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</row>
    <row r="130" spans="1:26" ht="15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</row>
    <row r="131" spans="1:26" ht="15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</row>
    <row r="132" spans="1:26" ht="15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</row>
    <row r="133" spans="1:26" ht="15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</row>
    <row r="134" spans="1:26" ht="15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</row>
    <row r="135" spans="1:26" ht="15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</row>
    <row r="136" spans="1:26" ht="15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</row>
    <row r="137" spans="1:26" ht="15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</row>
    <row r="138" spans="1:26" ht="15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</row>
    <row r="139" spans="1:26" ht="15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</row>
    <row r="140" spans="1:26" ht="15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</row>
    <row r="141" spans="1:26" ht="15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</row>
    <row r="142" spans="1:26" ht="15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</row>
    <row r="143" spans="1:26" ht="15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</row>
    <row r="144" spans="1:26" ht="15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</row>
    <row r="145" spans="1:26" ht="15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</row>
    <row r="146" spans="1:26" ht="15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</row>
    <row r="147" spans="1:26" ht="15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</row>
    <row r="148" spans="1:26" ht="15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</row>
    <row r="149" spans="1:26" ht="15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</row>
    <row r="150" spans="1:26" ht="15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</row>
    <row r="151" spans="1:26" ht="15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</row>
    <row r="152" spans="1:26" ht="15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</row>
    <row r="153" spans="1:26" ht="15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</row>
    <row r="154" spans="1:26" ht="15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</row>
    <row r="155" spans="1:26" ht="15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</row>
    <row r="156" spans="1:26" ht="15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</row>
    <row r="157" spans="1:26" ht="15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</row>
    <row r="158" spans="1:26" ht="15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</row>
    <row r="159" spans="1:26" ht="15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</row>
    <row r="160" spans="1:26" ht="15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</row>
    <row r="161" spans="1:26" ht="15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</row>
    <row r="162" spans="1:26" ht="15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</row>
    <row r="163" spans="1:26" ht="15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</row>
    <row r="164" spans="1:26" ht="15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</row>
    <row r="165" spans="1:26" ht="15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</row>
    <row r="166" spans="1:26" ht="15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</row>
    <row r="167" spans="1:26" ht="15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</row>
    <row r="168" spans="1:26" ht="15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</row>
    <row r="169" spans="1:26" ht="15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</row>
    <row r="170" spans="1:26" ht="15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</row>
    <row r="171" spans="1:26" ht="15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</row>
    <row r="172" spans="1:26" ht="15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</row>
    <row r="173" spans="1:26" ht="15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</row>
    <row r="174" spans="1:26" ht="15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</row>
    <row r="175" spans="1:26" ht="15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</row>
    <row r="176" spans="1:26" ht="15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</row>
    <row r="177" spans="1:26" ht="15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</row>
    <row r="178" spans="1:26" ht="15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</row>
    <row r="179" spans="1:26" ht="15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</row>
    <row r="180" spans="1:26" ht="15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</row>
    <row r="181" spans="1:26" ht="15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</row>
    <row r="182" spans="1:26" ht="15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</row>
    <row r="183" spans="1:26" ht="15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</row>
    <row r="184" spans="1:26" ht="15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</row>
    <row r="185" spans="1:26" ht="15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</row>
    <row r="186" spans="1:26" ht="15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</row>
    <row r="187" spans="1:26" ht="15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</row>
    <row r="188" spans="1:26" ht="15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</row>
    <row r="189" spans="1:26" ht="15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</row>
    <row r="190" spans="1:26" ht="15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</row>
    <row r="191" spans="1:26" ht="15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</row>
    <row r="192" spans="1:26" ht="15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</row>
    <row r="193" spans="1:26" ht="15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</row>
    <row r="194" spans="1:26" ht="15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</row>
    <row r="195" spans="1:26" ht="15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</row>
    <row r="196" spans="1:26" ht="15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</row>
    <row r="197" spans="1:26" ht="15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</row>
    <row r="198" spans="1:26" ht="15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</row>
    <row r="199" spans="1:26" ht="15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</row>
    <row r="200" spans="1:26" ht="15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</row>
    <row r="201" spans="1:26" ht="15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</row>
    <row r="202" spans="1:26" ht="15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</row>
    <row r="203" spans="1:26" ht="15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</row>
    <row r="204" spans="1:26" ht="15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</row>
    <row r="205" spans="1:26" ht="15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</row>
    <row r="206" spans="1:26" ht="15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</row>
    <row r="207" spans="1:26" ht="15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</row>
    <row r="208" spans="1:26" ht="15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</row>
    <row r="209" spans="1:26" ht="15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</row>
    <row r="210" spans="1:26" ht="15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</row>
    <row r="211" spans="1:26" ht="15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</row>
    <row r="212" spans="1:26" ht="15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</row>
    <row r="213" spans="1:26" ht="15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</row>
    <row r="214" spans="1:26" ht="15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</row>
    <row r="215" spans="1:26" ht="15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</row>
    <row r="216" spans="1:26" ht="15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</row>
    <row r="217" spans="1:26" ht="15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</row>
    <row r="218" spans="1:26" ht="15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</row>
    <row r="219" spans="1:26" ht="15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</row>
    <row r="220" spans="1:26" ht="15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</row>
    <row r="221" spans="1:26" ht="15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</row>
    <row r="222" spans="1:26" ht="15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</row>
    <row r="223" spans="1:26" ht="15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</row>
    <row r="224" spans="1:26" ht="15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</row>
    <row r="225" spans="1:26" ht="15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</row>
    <row r="226" spans="1:26" ht="15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</row>
    <row r="227" spans="1:26" ht="15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</row>
    <row r="228" spans="1:26" ht="15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</row>
    <row r="229" spans="1:26" ht="15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</row>
    <row r="230" spans="1:26" ht="15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</row>
    <row r="231" spans="1:26" ht="15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</row>
    <row r="232" spans="1:26" ht="15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</row>
    <row r="233" spans="1:26" ht="15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</row>
    <row r="234" spans="1:26" ht="15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</row>
    <row r="235" spans="1:26" ht="15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</row>
    <row r="236" spans="1:26" ht="15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</row>
    <row r="237" spans="1:26" ht="15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</row>
    <row r="238" spans="1:26" ht="15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</row>
    <row r="239" spans="1:26" ht="15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</row>
    <row r="240" spans="1:26" ht="15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</row>
    <row r="241" spans="1:26" ht="15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</row>
    <row r="242" spans="1:26" ht="15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</row>
    <row r="243" spans="1:26" ht="15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</row>
    <row r="244" spans="1:26" ht="15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</row>
    <row r="245" spans="1:26" ht="15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</row>
    <row r="246" spans="1:26" ht="15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</row>
    <row r="247" spans="1:26" ht="15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</row>
    <row r="248" spans="1:26" ht="15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</row>
    <row r="249" spans="1:26" ht="15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</row>
    <row r="250" spans="1:26" ht="15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</row>
    <row r="251" spans="1:26" ht="15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</row>
    <row r="252" spans="1:26" ht="15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</row>
    <row r="253" spans="1:26" ht="15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</row>
    <row r="254" spans="1:26" ht="15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</row>
    <row r="255" spans="1:26" ht="15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</row>
    <row r="256" spans="1:26" ht="15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</row>
    <row r="257" spans="1:26" ht="15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</row>
    <row r="258" spans="1:26" ht="15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</row>
    <row r="259" spans="1:26" ht="15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</row>
    <row r="260" spans="1:26" ht="15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</row>
    <row r="261" spans="1:26" ht="15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</row>
    <row r="262" spans="1:26" ht="15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</row>
    <row r="263" spans="1:26" ht="15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</row>
    <row r="264" spans="1:26" ht="15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</row>
    <row r="265" spans="1:26" ht="15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</row>
    <row r="266" spans="1:26" ht="15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</row>
    <row r="267" spans="1:26" ht="15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</row>
    <row r="268" spans="1:26" ht="15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</row>
    <row r="269" spans="1:26" ht="15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</row>
    <row r="270" spans="1:26" ht="15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</row>
    <row r="271" spans="1:26" ht="15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</row>
    <row r="272" spans="1:26" ht="15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</row>
    <row r="273" spans="1:26" ht="15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</row>
    <row r="274" spans="1:26" ht="15.75" customHeight="1"/>
    <row r="275" spans="1:26" ht="15.75" customHeight="1"/>
    <row r="276" spans="1:26" ht="15.75" customHeight="1"/>
    <row r="277" spans="1:26" ht="15.75" customHeight="1"/>
    <row r="278" spans="1:26" ht="15.75" customHeight="1"/>
    <row r="279" spans="1:26" ht="15.75" customHeight="1"/>
    <row r="280" spans="1:26" ht="15.75" customHeight="1"/>
    <row r="281" spans="1:26" ht="15.75" customHeight="1"/>
    <row r="282" spans="1:26" ht="15.75" customHeight="1"/>
    <row r="283" spans="1:26" ht="15.75" customHeight="1"/>
    <row r="284" spans="1:26" ht="15.75" customHeight="1"/>
    <row r="285" spans="1:26" ht="15.75" customHeight="1"/>
    <row r="286" spans="1:26" ht="15.75" customHeight="1"/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0">
    <mergeCell ref="B30:E30"/>
    <mergeCell ref="H30:K30"/>
    <mergeCell ref="N30:Q30"/>
    <mergeCell ref="B31:E31"/>
    <mergeCell ref="H31:K31"/>
    <mergeCell ref="B32:E32"/>
    <mergeCell ref="B33:E33"/>
    <mergeCell ref="N33:Q33"/>
    <mergeCell ref="H40:K40"/>
    <mergeCell ref="B22:E22"/>
    <mergeCell ref="B23:E23"/>
    <mergeCell ref="A25:D25"/>
    <mergeCell ref="A26:E28"/>
    <mergeCell ref="M26:Q28"/>
    <mergeCell ref="B29:E29"/>
    <mergeCell ref="N29:Q29"/>
    <mergeCell ref="H23:K23"/>
    <mergeCell ref="G25:J25"/>
    <mergeCell ref="M25:P25"/>
    <mergeCell ref="N22:Q22"/>
    <mergeCell ref="B18:E18"/>
    <mergeCell ref="B19:E19"/>
    <mergeCell ref="B20:E20"/>
    <mergeCell ref="H20:K20"/>
    <mergeCell ref="B21:E21"/>
    <mergeCell ref="H21:K21"/>
    <mergeCell ref="H22:K22"/>
    <mergeCell ref="N51:Q51"/>
    <mergeCell ref="B39:E39"/>
    <mergeCell ref="B40:E40"/>
    <mergeCell ref="B41:E41"/>
    <mergeCell ref="B42:E42"/>
    <mergeCell ref="H42:K42"/>
    <mergeCell ref="B43:E43"/>
    <mergeCell ref="H43:K43"/>
    <mergeCell ref="H44:K44"/>
    <mergeCell ref="H32:K32"/>
    <mergeCell ref="H33:K33"/>
    <mergeCell ref="A35:D35"/>
    <mergeCell ref="G35:J35"/>
    <mergeCell ref="A36:E38"/>
    <mergeCell ref="G36:K38"/>
    <mergeCell ref="H39:K39"/>
    <mergeCell ref="G26:K28"/>
    <mergeCell ref="M66:Q68"/>
    <mergeCell ref="N69:Q69"/>
    <mergeCell ref="N70:Q70"/>
    <mergeCell ref="N71:Q71"/>
    <mergeCell ref="N72:Q72"/>
    <mergeCell ref="N73:Q73"/>
    <mergeCell ref="M55:P55"/>
    <mergeCell ref="M56:Q58"/>
    <mergeCell ref="N59:Q59"/>
    <mergeCell ref="N60:Q60"/>
    <mergeCell ref="N61:Q61"/>
    <mergeCell ref="N62:Q62"/>
    <mergeCell ref="M65:P65"/>
    <mergeCell ref="N52:Q52"/>
    <mergeCell ref="N53:Q53"/>
    <mergeCell ref="N39:Q39"/>
    <mergeCell ref="N40:Q40"/>
    <mergeCell ref="N41:Q41"/>
    <mergeCell ref="N42:Q42"/>
    <mergeCell ref="N43:Q43"/>
    <mergeCell ref="M45:P45"/>
    <mergeCell ref="M46:Q48"/>
    <mergeCell ref="N49:Q49"/>
    <mergeCell ref="N50:Q50"/>
    <mergeCell ref="H41:K41"/>
    <mergeCell ref="T39:W39"/>
    <mergeCell ref="T40:W40"/>
    <mergeCell ref="T41:W41"/>
    <mergeCell ref="T42:W42"/>
    <mergeCell ref="T43:W43"/>
    <mergeCell ref="S26:W28"/>
    <mergeCell ref="T29:W29"/>
    <mergeCell ref="T30:W30"/>
    <mergeCell ref="T31:W31"/>
    <mergeCell ref="T32:W32"/>
    <mergeCell ref="T33:W33"/>
    <mergeCell ref="S35:V35"/>
    <mergeCell ref="H29:K29"/>
    <mergeCell ref="N8:Q8"/>
    <mergeCell ref="N9:Q9"/>
    <mergeCell ref="N10:Q10"/>
    <mergeCell ref="M14:P14"/>
    <mergeCell ref="M15:Q17"/>
    <mergeCell ref="N18:Q18"/>
    <mergeCell ref="N19:Q19"/>
    <mergeCell ref="S36:W38"/>
    <mergeCell ref="N31:Q31"/>
    <mergeCell ref="N32:Q32"/>
    <mergeCell ref="M35:P35"/>
    <mergeCell ref="M36:Q38"/>
    <mergeCell ref="S25:V25"/>
    <mergeCell ref="B6:E6"/>
    <mergeCell ref="N6:Q6"/>
    <mergeCell ref="N7:Q7"/>
    <mergeCell ref="S15:W17"/>
    <mergeCell ref="T18:W18"/>
    <mergeCell ref="T19:W19"/>
    <mergeCell ref="T20:W20"/>
    <mergeCell ref="T21:W21"/>
    <mergeCell ref="T22:W22"/>
    <mergeCell ref="T6:W6"/>
    <mergeCell ref="T7:W7"/>
    <mergeCell ref="T8:W8"/>
    <mergeCell ref="T9:W9"/>
    <mergeCell ref="T10:W10"/>
    <mergeCell ref="S14:V14"/>
    <mergeCell ref="B7:E7"/>
    <mergeCell ref="B8:E8"/>
    <mergeCell ref="B9:E9"/>
    <mergeCell ref="B10:E10"/>
    <mergeCell ref="B11:E11"/>
    <mergeCell ref="A14:D14"/>
    <mergeCell ref="A15:E17"/>
    <mergeCell ref="N20:Q20"/>
    <mergeCell ref="N21:Q21"/>
    <mergeCell ref="A1:E1"/>
    <mergeCell ref="G1:K1"/>
    <mergeCell ref="M1:Q1"/>
    <mergeCell ref="S1:W1"/>
    <mergeCell ref="G2:J2"/>
    <mergeCell ref="M2:P2"/>
    <mergeCell ref="S2:V2"/>
    <mergeCell ref="A2:D2"/>
    <mergeCell ref="A3:E5"/>
    <mergeCell ref="G3:K5"/>
    <mergeCell ref="M3:Q5"/>
    <mergeCell ref="S3:W5"/>
    <mergeCell ref="H18:K18"/>
    <mergeCell ref="H19:K19"/>
    <mergeCell ref="H6:K6"/>
    <mergeCell ref="H7:K7"/>
    <mergeCell ref="H8:K8"/>
    <mergeCell ref="H9:K9"/>
    <mergeCell ref="H10:K10"/>
    <mergeCell ref="G14:J14"/>
    <mergeCell ref="G15:K17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2:I20"/>
  <sheetViews>
    <sheetView showGridLines="0" workbookViewId="0">
      <selection activeCell="F27" sqref="F27"/>
    </sheetView>
  </sheetViews>
  <sheetFormatPr baseColWidth="10" defaultColWidth="14.42578125" defaultRowHeight="15" customHeight="1"/>
  <cols>
    <col min="3" max="3" width="17.7109375" customWidth="1"/>
    <col min="4" max="4" width="35.5703125" customWidth="1"/>
    <col min="5" max="5" width="31.85546875" customWidth="1"/>
    <col min="6" max="6" width="35.140625" customWidth="1"/>
  </cols>
  <sheetData>
    <row r="2" spans="2:9">
      <c r="B2" s="359" t="s">
        <v>33</v>
      </c>
      <c r="C2" s="308"/>
      <c r="D2" s="161" t="s">
        <v>182</v>
      </c>
      <c r="E2" s="161" t="s">
        <v>183</v>
      </c>
      <c r="F2" s="161" t="s">
        <v>184</v>
      </c>
      <c r="G2" s="162"/>
      <c r="H2" s="162"/>
      <c r="I2" s="162"/>
    </row>
    <row r="3" spans="2:9">
      <c r="B3" s="360" t="s">
        <v>185</v>
      </c>
      <c r="C3" s="308"/>
      <c r="D3" s="163"/>
      <c r="E3" s="164"/>
      <c r="F3" s="165"/>
      <c r="G3" s="162"/>
      <c r="H3" s="162"/>
      <c r="I3" s="162"/>
    </row>
    <row r="4" spans="2:9">
      <c r="B4" s="361" t="s">
        <v>5</v>
      </c>
      <c r="C4" s="308"/>
      <c r="D4" s="166"/>
      <c r="E4" s="167"/>
      <c r="F4" s="161"/>
      <c r="G4" s="162"/>
      <c r="H4" s="162"/>
      <c r="I4" s="162"/>
    </row>
    <row r="5" spans="2:9">
      <c r="B5" s="361" t="s">
        <v>7</v>
      </c>
      <c r="C5" s="308"/>
      <c r="D5" s="166"/>
      <c r="E5" s="167"/>
      <c r="F5" s="161"/>
      <c r="G5" s="162"/>
      <c r="H5" s="162"/>
      <c r="I5" s="162"/>
    </row>
    <row r="6" spans="2:9">
      <c r="B6" s="361" t="s">
        <v>186</v>
      </c>
      <c r="C6" s="308"/>
      <c r="D6" s="166"/>
      <c r="E6" s="167"/>
      <c r="F6" s="161"/>
      <c r="G6" s="162"/>
      <c r="H6" s="162"/>
      <c r="I6" s="162"/>
    </row>
    <row r="7" spans="2:9">
      <c r="B7" s="361" t="s">
        <v>9</v>
      </c>
      <c r="C7" s="308"/>
      <c r="D7" s="166"/>
      <c r="E7" s="167"/>
      <c r="F7" s="161"/>
      <c r="G7" s="162"/>
      <c r="H7" s="162"/>
      <c r="I7" s="162"/>
    </row>
    <row r="8" spans="2:9">
      <c r="B8" s="360" t="s">
        <v>187</v>
      </c>
      <c r="C8" s="308"/>
      <c r="D8" s="168"/>
      <c r="E8" s="169"/>
      <c r="F8" s="170"/>
      <c r="G8" s="162"/>
      <c r="H8" s="162"/>
      <c r="I8" s="162"/>
    </row>
    <row r="9" spans="2:9">
      <c r="B9" s="361" t="s">
        <v>188</v>
      </c>
      <c r="C9" s="308"/>
      <c r="D9" s="166"/>
      <c r="E9" s="167"/>
      <c r="F9" s="161"/>
      <c r="G9" s="162"/>
      <c r="H9" s="162"/>
      <c r="I9" s="162"/>
    </row>
    <row r="10" spans="2:9">
      <c r="B10" s="361" t="s">
        <v>189</v>
      </c>
      <c r="C10" s="308"/>
      <c r="D10" s="166"/>
      <c r="E10" s="167"/>
      <c r="F10" s="161"/>
      <c r="G10" s="162"/>
      <c r="H10" s="162"/>
      <c r="I10" s="162"/>
    </row>
    <row r="11" spans="2:9">
      <c r="B11" s="360" t="s">
        <v>190</v>
      </c>
      <c r="C11" s="308"/>
      <c r="D11" s="168"/>
      <c r="E11" s="169"/>
      <c r="F11" s="170"/>
      <c r="G11" s="162"/>
      <c r="H11" s="162"/>
      <c r="I11" s="162"/>
    </row>
    <row r="12" spans="2:9">
      <c r="B12" s="361" t="s">
        <v>191</v>
      </c>
      <c r="C12" s="308"/>
      <c r="D12" s="166"/>
      <c r="E12" s="167"/>
      <c r="F12" s="161"/>
      <c r="G12" s="162"/>
      <c r="H12" s="162"/>
      <c r="I12" s="162"/>
    </row>
    <row r="13" spans="2:9">
      <c r="B13" s="361" t="s">
        <v>192</v>
      </c>
      <c r="C13" s="308"/>
      <c r="D13" s="166"/>
      <c r="E13" s="167"/>
      <c r="F13" s="161"/>
      <c r="G13" s="162"/>
      <c r="H13" s="162"/>
      <c r="I13" s="162"/>
    </row>
    <row r="14" spans="2:9">
      <c r="B14" s="361" t="s">
        <v>193</v>
      </c>
      <c r="C14" s="308"/>
      <c r="D14" s="166"/>
      <c r="E14" s="167"/>
      <c r="F14" s="161"/>
      <c r="G14" s="162"/>
      <c r="H14" s="162"/>
      <c r="I14" s="162"/>
    </row>
    <row r="15" spans="2:9">
      <c r="B15" s="360" t="s">
        <v>194</v>
      </c>
      <c r="C15" s="308"/>
      <c r="D15" s="168"/>
      <c r="E15" s="169"/>
      <c r="F15" s="171"/>
      <c r="G15" s="162"/>
      <c r="H15" s="162"/>
      <c r="I15" s="162"/>
    </row>
    <row r="16" spans="2:9">
      <c r="B16" s="361" t="s">
        <v>195</v>
      </c>
      <c r="C16" s="308"/>
      <c r="D16" s="166"/>
      <c r="E16" s="167"/>
      <c r="F16" s="161"/>
      <c r="G16" s="162"/>
      <c r="H16" s="162"/>
      <c r="I16" s="162"/>
    </row>
    <row r="17" spans="2:9">
      <c r="B17" s="361" t="s">
        <v>196</v>
      </c>
      <c r="C17" s="308"/>
      <c r="D17" s="166"/>
      <c r="E17" s="167"/>
      <c r="F17" s="161"/>
      <c r="G17" s="162"/>
      <c r="H17" s="162"/>
      <c r="I17" s="162"/>
    </row>
    <row r="18" spans="2:9">
      <c r="B18" s="361" t="s">
        <v>197</v>
      </c>
      <c r="C18" s="308"/>
      <c r="D18" s="166"/>
      <c r="E18" s="167"/>
      <c r="F18" s="161"/>
      <c r="G18" s="162"/>
      <c r="H18" s="162"/>
      <c r="I18" s="162"/>
    </row>
    <row r="19" spans="2:9">
      <c r="B19" s="361" t="s">
        <v>198</v>
      </c>
      <c r="C19" s="308"/>
      <c r="D19" s="166"/>
      <c r="E19" s="167"/>
      <c r="F19" s="161"/>
      <c r="G19" s="162"/>
      <c r="H19" s="162"/>
      <c r="I19" s="162"/>
    </row>
    <row r="20" spans="2:9">
      <c r="B20" s="362" t="s">
        <v>199</v>
      </c>
      <c r="C20" s="308"/>
      <c r="D20" s="168">
        <f>D3+D8+D11+D15</f>
        <v>0</v>
      </c>
      <c r="E20" s="169">
        <f>E15+E11+E8+E3</f>
        <v>0</v>
      </c>
      <c r="F20" s="170">
        <f>SUM(F3, F8, F11, F15)</f>
        <v>0</v>
      </c>
      <c r="G20" s="162"/>
      <c r="H20" s="162"/>
      <c r="I20" s="162"/>
    </row>
  </sheetData>
  <mergeCells count="19">
    <mergeCell ref="B19:C19"/>
    <mergeCell ref="B20:C20"/>
    <mergeCell ref="B9:C9"/>
    <mergeCell ref="B10:C10"/>
    <mergeCell ref="B11:C11"/>
    <mergeCell ref="B12:C12"/>
    <mergeCell ref="B13:C13"/>
    <mergeCell ref="B14:C14"/>
    <mergeCell ref="B15:C15"/>
    <mergeCell ref="B7:C7"/>
    <mergeCell ref="B8:C8"/>
    <mergeCell ref="B16:C16"/>
    <mergeCell ref="B17:C17"/>
    <mergeCell ref="B18:C18"/>
    <mergeCell ref="B2:C2"/>
    <mergeCell ref="B3:C3"/>
    <mergeCell ref="B4:C4"/>
    <mergeCell ref="B5:C5"/>
    <mergeCell ref="B6:C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95"/>
  <sheetViews>
    <sheetView showGridLines="0" topLeftCell="A43" workbookViewId="0">
      <selection activeCell="L95" sqref="L95"/>
    </sheetView>
  </sheetViews>
  <sheetFormatPr baseColWidth="10" defaultColWidth="14.42578125" defaultRowHeight="15" customHeight="1"/>
  <cols>
    <col min="1" max="2" width="10.7109375" customWidth="1"/>
    <col min="3" max="3" width="41.28515625" customWidth="1"/>
    <col min="4" max="4" width="27.42578125" customWidth="1"/>
    <col min="5" max="15" width="10.7109375" customWidth="1"/>
  </cols>
  <sheetData>
    <row r="1" spans="1:15" ht="15" customHeight="1" thickBot="1">
      <c r="A1" s="136"/>
      <c r="B1" s="147">
        <v>1</v>
      </c>
      <c r="C1" s="250">
        <v>2</v>
      </c>
      <c r="D1" s="147">
        <v>3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15" customHeight="1" thickTop="1" thickBot="1">
      <c r="A2" s="135"/>
      <c r="B2" s="365" t="s">
        <v>265</v>
      </c>
      <c r="C2" s="366"/>
      <c r="D2" s="172" t="s">
        <v>200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ht="15" customHeight="1" thickTop="1">
      <c r="A3" s="135"/>
      <c r="B3" s="331" t="s">
        <v>130</v>
      </c>
      <c r="C3" s="332"/>
      <c r="D3" s="371" t="s">
        <v>201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ht="15" customHeight="1">
      <c r="A4" s="135"/>
      <c r="B4" s="334"/>
      <c r="C4" s="261"/>
      <c r="D4" s="368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ht="15" customHeight="1" thickBot="1">
      <c r="A5" s="135"/>
      <c r="B5" s="336"/>
      <c r="C5" s="337"/>
      <c r="D5" s="368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5" ht="15" customHeight="1" thickTop="1" thickBot="1">
      <c r="A6" s="135"/>
      <c r="B6" s="173" t="s">
        <v>134</v>
      </c>
      <c r="C6" s="174" t="s">
        <v>135</v>
      </c>
      <c r="D6" s="369"/>
      <c r="E6" s="136"/>
      <c r="F6" s="136"/>
      <c r="G6" s="175">
        <f>(PONDERACIÓN!F4-PONDERACIÓN!E4)/(5-1)</f>
        <v>0</v>
      </c>
      <c r="H6" s="136">
        <v>10.5</v>
      </c>
      <c r="I6" s="136"/>
      <c r="J6" s="136"/>
      <c r="K6" s="136"/>
      <c r="L6" s="136"/>
      <c r="M6" s="136"/>
      <c r="N6" s="136"/>
      <c r="O6" s="136"/>
    </row>
    <row r="7" spans="1:15" ht="15" customHeight="1" thickTop="1" thickBot="1">
      <c r="A7" s="135"/>
      <c r="B7" s="176">
        <v>1</v>
      </c>
      <c r="C7" s="253" t="s">
        <v>137</v>
      </c>
      <c r="D7" s="178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15" ht="15" customHeight="1" thickBot="1">
      <c r="A8" s="135"/>
      <c r="B8" s="176">
        <v>2</v>
      </c>
      <c r="C8" s="254" t="s">
        <v>141</v>
      </c>
      <c r="D8" s="180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ht="15" customHeight="1" thickBot="1">
      <c r="A9" s="135"/>
      <c r="B9" s="176">
        <v>3</v>
      </c>
      <c r="C9" s="254" t="s">
        <v>144</v>
      </c>
      <c r="D9" s="180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5" ht="15" customHeight="1" thickBot="1">
      <c r="A10" s="135"/>
      <c r="B10" s="176">
        <v>4</v>
      </c>
      <c r="C10" s="254" t="s">
        <v>147</v>
      </c>
      <c r="D10" s="180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spans="1:15" ht="15" customHeight="1" thickBot="1">
      <c r="A11" s="135"/>
      <c r="B11" s="181">
        <v>5</v>
      </c>
      <c r="C11" s="255" t="s">
        <v>150</v>
      </c>
      <c r="D11" s="180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spans="1:15" ht="15" customHeight="1" thickTop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spans="1:15" ht="15" customHeight="1" thickBot="1">
      <c r="A13" s="136"/>
      <c r="B13" s="147"/>
      <c r="C13" s="147"/>
      <c r="D13" s="147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</row>
    <row r="14" spans="1:15" ht="15" customHeight="1" thickTop="1" thickBot="1">
      <c r="A14" s="135"/>
      <c r="B14" s="365" t="s">
        <v>266</v>
      </c>
      <c r="C14" s="366"/>
      <c r="D14" s="172" t="s">
        <v>200</v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</row>
    <row r="15" spans="1:15" ht="15" customHeight="1" thickTop="1">
      <c r="A15" s="135"/>
      <c r="B15" s="331" t="s">
        <v>155</v>
      </c>
      <c r="C15" s="332"/>
      <c r="D15" s="367" t="s">
        <v>201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pans="1:15" ht="15" customHeight="1">
      <c r="A16" s="135"/>
      <c r="B16" s="334"/>
      <c r="C16" s="261"/>
      <c r="D16" s="368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spans="1:15" ht="15" customHeight="1" thickBot="1">
      <c r="A17" s="135"/>
      <c r="B17" s="336"/>
      <c r="C17" s="337"/>
      <c r="D17" s="368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spans="1:15" ht="15" customHeight="1" thickTop="1" thickBot="1">
      <c r="A18" s="135"/>
      <c r="B18" s="173" t="s">
        <v>134</v>
      </c>
      <c r="C18" s="174" t="s">
        <v>135</v>
      </c>
      <c r="D18" s="369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spans="1:15" ht="15" customHeight="1" thickTop="1" thickBot="1">
      <c r="A19" s="135"/>
      <c r="B19" s="176">
        <v>1</v>
      </c>
      <c r="C19" s="177" t="s">
        <v>159</v>
      </c>
      <c r="D19" s="178"/>
      <c r="E19" s="136"/>
      <c r="F19" s="136"/>
      <c r="G19" s="175">
        <f>(PONDERACIÓN!F5-PONDERACIÓN!E5)/(5-1)</f>
        <v>0</v>
      </c>
      <c r="H19" s="136">
        <v>9</v>
      </c>
      <c r="I19" s="136"/>
      <c r="J19" s="136"/>
      <c r="K19" s="136"/>
      <c r="L19" s="136"/>
      <c r="M19" s="136"/>
      <c r="N19" s="136"/>
      <c r="O19" s="136"/>
    </row>
    <row r="20" spans="1:15" ht="15" customHeight="1" thickBot="1">
      <c r="A20" s="135"/>
      <c r="B20" s="176">
        <v>2</v>
      </c>
      <c r="C20" s="179" t="s">
        <v>160</v>
      </c>
      <c r="D20" s="180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</row>
    <row r="21" spans="1:15" ht="15.75" customHeight="1" thickBot="1">
      <c r="A21" s="135"/>
      <c r="B21" s="176">
        <v>3</v>
      </c>
      <c r="C21" s="179" t="s">
        <v>162</v>
      </c>
      <c r="D21" s="180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</row>
    <row r="22" spans="1:15" ht="15.75" customHeight="1" thickBot="1">
      <c r="A22" s="135"/>
      <c r="B22" s="176">
        <v>4</v>
      </c>
      <c r="C22" s="179" t="s">
        <v>164</v>
      </c>
      <c r="D22" s="180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</row>
    <row r="23" spans="1:15" ht="15.75" customHeight="1" thickBot="1">
      <c r="A23" s="135"/>
      <c r="B23" s="181">
        <v>5</v>
      </c>
      <c r="C23" s="182" t="s">
        <v>202</v>
      </c>
      <c r="D23" s="180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</row>
    <row r="24" spans="1:15" ht="15.75" customHeight="1" thickTop="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</row>
    <row r="25" spans="1:15" ht="15.75" customHeight="1" thickBot="1">
      <c r="A25" s="136"/>
      <c r="B25" s="147"/>
      <c r="C25" s="147"/>
      <c r="D25" s="147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</row>
    <row r="26" spans="1:15" ht="15.75" customHeight="1" thickTop="1" thickBot="1">
      <c r="A26" s="135"/>
      <c r="B26" s="365" t="s">
        <v>267</v>
      </c>
      <c r="C26" s="366"/>
      <c r="D26" s="172" t="s">
        <v>200</v>
      </c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1:15" ht="15.75" customHeight="1" thickTop="1">
      <c r="A27" s="135"/>
      <c r="B27" s="331" t="s">
        <v>168</v>
      </c>
      <c r="C27" s="332"/>
      <c r="D27" s="367" t="s">
        <v>201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</row>
    <row r="28" spans="1:15" ht="15.75" customHeight="1">
      <c r="A28" s="135"/>
      <c r="B28" s="334"/>
      <c r="C28" s="261"/>
      <c r="D28" s="368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ht="15.75" customHeight="1" thickBot="1">
      <c r="A29" s="135"/>
      <c r="B29" s="336"/>
      <c r="C29" s="337"/>
      <c r="D29" s="368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1:15" ht="15.75" customHeight="1" thickTop="1" thickBot="1">
      <c r="A30" s="135"/>
      <c r="B30" s="173" t="s">
        <v>134</v>
      </c>
      <c r="C30" s="174" t="s">
        <v>136</v>
      </c>
      <c r="D30" s="369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</row>
    <row r="31" spans="1:15" ht="15.75" customHeight="1" thickTop="1" thickBot="1">
      <c r="A31" s="135"/>
      <c r="B31" s="176">
        <v>1</v>
      </c>
      <c r="C31" s="177" t="s">
        <v>203</v>
      </c>
      <c r="D31" s="178"/>
      <c r="E31" s="136"/>
      <c r="F31" s="136"/>
      <c r="G31" s="175">
        <f>(PONDERACIÓN!F7-PONDERACIÓN!E7)/(4-1)</f>
        <v>0</v>
      </c>
      <c r="H31" s="136">
        <v>12</v>
      </c>
      <c r="I31" s="136"/>
      <c r="J31" s="136"/>
      <c r="K31" s="136"/>
      <c r="L31" s="136"/>
      <c r="M31" s="136"/>
      <c r="N31" s="136"/>
      <c r="O31" s="136"/>
    </row>
    <row r="32" spans="1:15" ht="15.75" customHeight="1" thickBot="1">
      <c r="A32" s="135"/>
      <c r="B32" s="176">
        <v>2</v>
      </c>
      <c r="C32" s="179" t="s">
        <v>161</v>
      </c>
      <c r="D32" s="178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</row>
    <row r="33" spans="1:15" ht="15.75" customHeight="1" thickBot="1">
      <c r="A33" s="135"/>
      <c r="B33" s="176">
        <v>3</v>
      </c>
      <c r="C33" s="179" t="s">
        <v>172</v>
      </c>
      <c r="D33" s="178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</row>
    <row r="34" spans="1:15" ht="15.75" customHeight="1" thickBot="1">
      <c r="A34" s="135"/>
      <c r="B34" s="181">
        <v>4</v>
      </c>
      <c r="C34" s="182" t="s">
        <v>163</v>
      </c>
      <c r="D34" s="178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</row>
    <row r="35" spans="1:15" ht="15.75" customHeight="1" thickTop="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ht="15.75" customHeight="1" thickBot="1">
      <c r="A36" s="136"/>
      <c r="B36" s="147"/>
      <c r="C36" s="147"/>
      <c r="D36" s="147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</row>
    <row r="37" spans="1:15" ht="15.75" customHeight="1" thickTop="1" thickBot="1">
      <c r="A37" s="135"/>
      <c r="B37" s="365" t="s">
        <v>268</v>
      </c>
      <c r="C37" s="366"/>
      <c r="D37" s="172" t="s">
        <v>200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</row>
    <row r="38" spans="1:15" ht="15.75" customHeight="1" thickTop="1">
      <c r="A38" s="135"/>
      <c r="B38" s="331" t="s">
        <v>175</v>
      </c>
      <c r="C38" s="332"/>
      <c r="D38" s="367" t="s">
        <v>201</v>
      </c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</row>
    <row r="39" spans="1:15" ht="15.75" customHeight="1">
      <c r="A39" s="135"/>
      <c r="B39" s="334"/>
      <c r="C39" s="261"/>
      <c r="D39" s="368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1:15" ht="15.75" customHeight="1" thickBot="1">
      <c r="A40" s="135"/>
      <c r="B40" s="336"/>
      <c r="C40" s="337"/>
      <c r="D40" s="368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  <row r="41" spans="1:15" ht="15.75" customHeight="1" thickTop="1" thickBot="1">
      <c r="A41" s="135"/>
      <c r="B41" s="173" t="s">
        <v>134</v>
      </c>
      <c r="C41" s="174" t="s">
        <v>136</v>
      </c>
      <c r="D41" s="369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1:15" ht="15.75" customHeight="1" thickTop="1" thickBot="1">
      <c r="A42" s="135"/>
      <c r="B42" s="176">
        <v>1</v>
      </c>
      <c r="C42" s="177" t="s">
        <v>138</v>
      </c>
      <c r="D42" s="178"/>
      <c r="E42" s="136"/>
      <c r="F42" s="175">
        <f>(PONDERACIÓN!F6-PONDERACIÓN!E6)/(4-1)</f>
        <v>0</v>
      </c>
      <c r="G42" s="136">
        <v>12</v>
      </c>
      <c r="H42" s="136"/>
      <c r="I42" s="136"/>
      <c r="J42" s="136"/>
      <c r="K42" s="136"/>
      <c r="L42" s="136"/>
      <c r="M42" s="136"/>
      <c r="N42" s="136"/>
      <c r="O42" s="136"/>
    </row>
    <row r="43" spans="1:15" ht="15.75" customHeight="1" thickBot="1">
      <c r="A43" s="135"/>
      <c r="B43" s="176">
        <v>2</v>
      </c>
      <c r="C43" s="179" t="s">
        <v>161</v>
      </c>
      <c r="D43" s="178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</row>
    <row r="44" spans="1:15" ht="15.75" customHeight="1" thickBot="1">
      <c r="A44" s="135"/>
      <c r="B44" s="176">
        <v>3</v>
      </c>
      <c r="C44" s="179" t="s">
        <v>163</v>
      </c>
      <c r="D44" s="178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</row>
    <row r="45" spans="1:15" ht="15.75" customHeight="1" thickBot="1">
      <c r="A45" s="135"/>
      <c r="B45" s="181">
        <v>4</v>
      </c>
      <c r="C45" s="182" t="s">
        <v>180</v>
      </c>
      <c r="D45" s="178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  <row r="46" spans="1:15" ht="15.75" customHeight="1" thickTop="1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</row>
    <row r="47" spans="1:15" ht="15.75" customHeight="1" thickBot="1">
      <c r="A47" s="136"/>
      <c r="B47" s="147"/>
      <c r="C47" s="147"/>
      <c r="D47" s="147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</row>
    <row r="48" spans="1:15" ht="15.75" customHeight="1" thickTop="1" thickBot="1">
      <c r="A48" s="136"/>
      <c r="B48" s="147"/>
      <c r="C48" s="147"/>
      <c r="D48" s="147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</row>
    <row r="49" spans="1:15" ht="15.75" customHeight="1" thickTop="1" thickBot="1">
      <c r="A49" s="135"/>
      <c r="B49" s="365" t="s">
        <v>123</v>
      </c>
      <c r="C49" s="366"/>
      <c r="D49" s="172" t="s">
        <v>200</v>
      </c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</row>
    <row r="50" spans="1:15" ht="15.75" customHeight="1" thickTop="1" thickBot="1">
      <c r="A50" s="135"/>
      <c r="B50" s="363" t="s">
        <v>269</v>
      </c>
      <c r="C50" s="364"/>
      <c r="D50" s="371" t="s">
        <v>201</v>
      </c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</row>
    <row r="51" spans="1:15" ht="15.75" customHeight="1" thickTop="1">
      <c r="A51" s="135"/>
      <c r="B51" s="331" t="s">
        <v>204</v>
      </c>
      <c r="C51" s="332"/>
      <c r="D51" s="368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</row>
    <row r="52" spans="1:15" ht="15.75" customHeight="1">
      <c r="A52" s="135"/>
      <c r="B52" s="334"/>
      <c r="C52" s="261"/>
      <c r="D52" s="368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5" ht="15.75" customHeight="1" thickBot="1">
      <c r="A53" s="135"/>
      <c r="B53" s="336"/>
      <c r="C53" s="337"/>
      <c r="D53" s="368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</row>
    <row r="54" spans="1:15" ht="15.75" customHeight="1" thickTop="1" thickBot="1">
      <c r="A54" s="135"/>
      <c r="B54" s="173" t="s">
        <v>134</v>
      </c>
      <c r="C54" s="174" t="s">
        <v>136</v>
      </c>
      <c r="D54" s="369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</row>
    <row r="55" spans="1:15" ht="15.75" customHeight="1" thickTop="1" thickBot="1">
      <c r="A55" s="135"/>
      <c r="B55" s="176">
        <v>1</v>
      </c>
      <c r="C55" s="177" t="s">
        <v>205</v>
      </c>
      <c r="D55" s="178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</row>
    <row r="56" spans="1:15" ht="15.75" customHeight="1" thickBot="1">
      <c r="A56" s="135"/>
      <c r="B56" s="176">
        <v>2</v>
      </c>
      <c r="C56" s="179" t="s">
        <v>206</v>
      </c>
      <c r="D56" s="180"/>
      <c r="E56" s="136"/>
      <c r="F56" s="175">
        <f>(PONDERACIÓN!F13-PONDERACIÓN!E13)/(4-1)</f>
        <v>0</v>
      </c>
      <c r="G56" s="136">
        <v>20.8</v>
      </c>
      <c r="H56" s="136"/>
      <c r="I56" s="136"/>
      <c r="J56" s="136"/>
      <c r="K56" s="136"/>
      <c r="L56" s="136"/>
      <c r="M56" s="136"/>
      <c r="N56" s="136"/>
      <c r="O56" s="136"/>
    </row>
    <row r="57" spans="1:15" ht="15.75" customHeight="1" thickBot="1">
      <c r="A57" s="135"/>
      <c r="B57" s="181">
        <v>3</v>
      </c>
      <c r="C57" s="182" t="s">
        <v>207</v>
      </c>
      <c r="D57" s="180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</row>
    <row r="58" spans="1:15" ht="15.75" customHeight="1" thickTop="1" thickBot="1">
      <c r="A58" s="136"/>
      <c r="B58" s="146">
        <v>4</v>
      </c>
      <c r="C58" s="251" t="s">
        <v>148</v>
      </c>
      <c r="D58" s="180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</row>
    <row r="59" spans="1:15" ht="15.75" customHeight="1" thickTop="1" thickBot="1">
      <c r="A59" s="136"/>
      <c r="B59" s="147"/>
      <c r="C59" s="147"/>
      <c r="D59" s="147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</row>
    <row r="60" spans="1:15" ht="25.5" customHeight="1" thickTop="1" thickBot="1">
      <c r="A60" s="135"/>
      <c r="B60" s="365" t="s">
        <v>270</v>
      </c>
      <c r="C60" s="366"/>
      <c r="D60" s="172" t="s">
        <v>200</v>
      </c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</row>
    <row r="61" spans="1:15" ht="15.75" customHeight="1" thickTop="1">
      <c r="A61" s="135"/>
      <c r="B61" s="331" t="s">
        <v>156</v>
      </c>
      <c r="C61" s="332"/>
      <c r="D61" s="367" t="s">
        <v>201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</row>
    <row r="62" spans="1:15" ht="15.75" customHeight="1">
      <c r="A62" s="135"/>
      <c r="B62" s="334"/>
      <c r="C62" s="261"/>
      <c r="D62" s="368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</row>
    <row r="63" spans="1:15" ht="15.75" customHeight="1" thickBot="1">
      <c r="A63" s="135"/>
      <c r="B63" s="336"/>
      <c r="C63" s="337"/>
      <c r="D63" s="368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ht="15.75" customHeight="1" thickTop="1" thickBot="1">
      <c r="A64" s="135"/>
      <c r="B64" s="173" t="s">
        <v>134</v>
      </c>
      <c r="C64" s="174" t="s">
        <v>136</v>
      </c>
      <c r="D64" s="369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</row>
    <row r="65" spans="1:15" ht="15.75" customHeight="1" thickTop="1" thickBot="1">
      <c r="A65" s="135"/>
      <c r="B65" s="176">
        <v>1</v>
      </c>
      <c r="C65" s="177" t="s">
        <v>208</v>
      </c>
      <c r="D65" s="178"/>
      <c r="E65" s="136"/>
      <c r="F65" s="175">
        <f>(PONDERACIÓN!F12-PONDERACIÓN!E12)/(4-1)</f>
        <v>0</v>
      </c>
      <c r="G65" s="136">
        <v>19.059999999999999</v>
      </c>
      <c r="H65" s="136"/>
      <c r="I65" s="136"/>
      <c r="J65" s="136"/>
      <c r="K65" s="136"/>
      <c r="L65" s="136"/>
      <c r="M65" s="136"/>
      <c r="N65" s="136"/>
      <c r="O65" s="136"/>
    </row>
    <row r="66" spans="1:15" ht="15.75" customHeight="1" thickBot="1">
      <c r="A66" s="135"/>
      <c r="B66" s="176">
        <v>2</v>
      </c>
      <c r="C66" s="179" t="s">
        <v>138</v>
      </c>
      <c r="D66" s="180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</row>
    <row r="67" spans="1:15" ht="15.75" customHeight="1" thickBot="1">
      <c r="A67" s="135"/>
      <c r="B67" s="176">
        <v>3</v>
      </c>
      <c r="C67" s="179" t="s">
        <v>161</v>
      </c>
      <c r="D67" s="180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</row>
    <row r="68" spans="1:15" ht="15.75" customHeight="1" thickBot="1">
      <c r="A68" s="135"/>
      <c r="B68" s="181">
        <v>4</v>
      </c>
      <c r="C68" s="182" t="s">
        <v>163</v>
      </c>
      <c r="D68" s="180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</row>
    <row r="69" spans="1:15" ht="15.75" customHeight="1" thickTop="1">
      <c r="A69" s="136"/>
      <c r="B69" s="184"/>
      <c r="C69" s="252"/>
      <c r="D69" s="185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</row>
    <row r="70" spans="1:15" ht="15.7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</row>
    <row r="71" spans="1:15" ht="15.75" customHeight="1" thickBot="1">
      <c r="A71" s="136"/>
      <c r="B71" s="147"/>
      <c r="C71" s="147"/>
      <c r="D71" s="147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</row>
    <row r="72" spans="1:15" ht="15.75" customHeight="1" thickTop="1" thickBot="1">
      <c r="A72" s="135"/>
      <c r="B72" s="365" t="s">
        <v>209</v>
      </c>
      <c r="C72" s="366"/>
      <c r="D72" s="172" t="s">
        <v>200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</row>
    <row r="73" spans="1:15" ht="15.75" customHeight="1" thickTop="1">
      <c r="A73" s="135"/>
      <c r="B73" s="331" t="s">
        <v>169</v>
      </c>
      <c r="C73" s="332"/>
      <c r="D73" s="367" t="s">
        <v>201</v>
      </c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</row>
    <row r="74" spans="1:15" ht="15.75" customHeight="1">
      <c r="A74" s="135"/>
      <c r="B74" s="334"/>
      <c r="C74" s="261"/>
      <c r="D74" s="368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</row>
    <row r="75" spans="1:15" ht="15.75" customHeight="1" thickBot="1">
      <c r="A75" s="135"/>
      <c r="B75" s="336"/>
      <c r="C75" s="337"/>
      <c r="D75" s="368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</row>
    <row r="76" spans="1:15" ht="15.75" customHeight="1" thickTop="1" thickBot="1">
      <c r="A76" s="135"/>
      <c r="B76" s="173" t="s">
        <v>134</v>
      </c>
      <c r="C76" s="174" t="s">
        <v>136</v>
      </c>
      <c r="D76" s="369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</row>
    <row r="77" spans="1:15" ht="15.75" customHeight="1" thickTop="1" thickBot="1">
      <c r="A77" s="135"/>
      <c r="B77" s="176">
        <v>1</v>
      </c>
      <c r="C77" s="177" t="s">
        <v>138</v>
      </c>
      <c r="D77" s="178"/>
      <c r="E77" s="136"/>
      <c r="F77" s="175">
        <f>(PONDERACIÓN!F14-PONDERACIÓN!E14)/(4-1)</f>
        <v>0</v>
      </c>
      <c r="G77" s="136">
        <v>20.8</v>
      </c>
      <c r="H77" s="136"/>
      <c r="I77" s="136"/>
      <c r="J77" s="136"/>
      <c r="K77" s="136"/>
      <c r="L77" s="136"/>
      <c r="M77" s="136"/>
      <c r="N77" s="136"/>
      <c r="O77" s="136"/>
    </row>
    <row r="78" spans="1:15" ht="15.75" customHeight="1" thickBot="1">
      <c r="A78" s="135"/>
      <c r="B78" s="176">
        <v>2</v>
      </c>
      <c r="C78" s="179" t="s">
        <v>142</v>
      </c>
      <c r="D78" s="180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</row>
    <row r="79" spans="1:15" ht="15.75" customHeight="1" thickBot="1">
      <c r="A79" s="135"/>
      <c r="B79" s="181">
        <v>3</v>
      </c>
      <c r="C79" s="182" t="s">
        <v>145</v>
      </c>
      <c r="D79" s="180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</row>
    <row r="80" spans="1:15" ht="15.75" customHeight="1" thickTop="1" thickBot="1">
      <c r="A80" s="136"/>
      <c r="B80" s="146">
        <v>4</v>
      </c>
      <c r="C80" s="251" t="s">
        <v>148</v>
      </c>
      <c r="D80" s="180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</row>
    <row r="81" spans="1:15" ht="15.75" customHeight="1" thickTop="1" thickBo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</row>
    <row r="82" spans="1:15" ht="15.75" customHeight="1" thickTop="1" thickBot="1">
      <c r="A82" s="135"/>
      <c r="B82" s="365" t="s">
        <v>124</v>
      </c>
      <c r="C82" s="366"/>
      <c r="D82" s="172" t="s">
        <v>200</v>
      </c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</row>
    <row r="83" spans="1:15" ht="15.75" customHeight="1" thickTop="1" thickBot="1">
      <c r="A83" s="135"/>
      <c r="B83" s="363" t="s">
        <v>128</v>
      </c>
      <c r="C83" s="364"/>
      <c r="D83" s="367" t="s">
        <v>201</v>
      </c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</row>
    <row r="84" spans="1:15" ht="15.75" customHeight="1" thickTop="1">
      <c r="A84" s="135"/>
      <c r="B84" s="331" t="s">
        <v>132</v>
      </c>
      <c r="C84" s="332"/>
      <c r="D84" s="368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</row>
    <row r="85" spans="1:15" ht="15.75" customHeight="1">
      <c r="A85" s="135"/>
      <c r="B85" s="334"/>
      <c r="C85" s="261"/>
      <c r="D85" s="368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</row>
    <row r="86" spans="1:15" ht="15.75" customHeight="1" thickBot="1">
      <c r="A86" s="135"/>
      <c r="B86" s="336"/>
      <c r="C86" s="337"/>
      <c r="D86" s="368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</row>
    <row r="87" spans="1:15" ht="15.75" customHeight="1" thickTop="1" thickBot="1">
      <c r="A87" s="135"/>
      <c r="B87" s="173" t="s">
        <v>134</v>
      </c>
      <c r="C87" s="174" t="s">
        <v>136</v>
      </c>
      <c r="D87" s="369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</row>
    <row r="88" spans="1:15" ht="15.75" customHeight="1" thickTop="1" thickBot="1">
      <c r="A88" s="135"/>
      <c r="B88" s="176">
        <v>1</v>
      </c>
      <c r="C88" s="177" t="s">
        <v>210</v>
      </c>
      <c r="D88" s="178"/>
      <c r="E88" s="136"/>
      <c r="F88" s="186">
        <f>(PONDERACIÓN!F16-PONDERACIÓN!E16)/(4-1)</f>
        <v>0</v>
      </c>
      <c r="G88" s="136">
        <v>15</v>
      </c>
      <c r="H88" s="136"/>
      <c r="I88" s="136"/>
      <c r="J88" s="136"/>
      <c r="K88" s="136"/>
      <c r="L88" s="136"/>
      <c r="M88" s="136"/>
      <c r="N88" s="136"/>
      <c r="O88" s="136"/>
    </row>
    <row r="89" spans="1:15" ht="15.75" customHeight="1" thickBot="1">
      <c r="A89" s="135"/>
      <c r="B89" s="176">
        <v>2</v>
      </c>
      <c r="C89" s="179" t="s">
        <v>211</v>
      </c>
      <c r="D89" s="180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</row>
    <row r="90" spans="1:15" ht="15.75" customHeight="1" thickBot="1">
      <c r="A90" s="135"/>
      <c r="B90" s="181">
        <v>3</v>
      </c>
      <c r="C90" s="182" t="s">
        <v>212</v>
      </c>
      <c r="D90" s="180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</row>
    <row r="91" spans="1:15" ht="15.75" customHeight="1" thickTop="1" thickBot="1">
      <c r="A91" s="136"/>
      <c r="B91" s="146">
        <v>4</v>
      </c>
      <c r="C91" s="251" t="s">
        <v>148</v>
      </c>
      <c r="D91" s="180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</row>
    <row r="92" spans="1:15" ht="15.75" customHeight="1" thickTop="1" thickBot="1">
      <c r="A92" s="136"/>
      <c r="B92" s="147"/>
      <c r="C92" s="147"/>
      <c r="D92" s="147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</row>
    <row r="93" spans="1:15" ht="15.75" customHeight="1" thickTop="1" thickBot="1">
      <c r="A93" s="135"/>
      <c r="B93" s="365" t="s">
        <v>271</v>
      </c>
      <c r="C93" s="366"/>
      <c r="D93" s="172" t="s">
        <v>200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</row>
    <row r="94" spans="1:15" ht="15.75" customHeight="1" thickTop="1">
      <c r="A94" s="135"/>
      <c r="B94" s="331" t="s">
        <v>157</v>
      </c>
      <c r="C94" s="332"/>
      <c r="D94" s="367" t="s">
        <v>201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</row>
    <row r="95" spans="1:15" ht="15.75" customHeight="1">
      <c r="A95" s="135"/>
      <c r="B95" s="334"/>
      <c r="C95" s="261"/>
      <c r="D95" s="368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</row>
    <row r="96" spans="1:15" ht="15.75" customHeight="1" thickBot="1">
      <c r="A96" s="135"/>
      <c r="B96" s="336"/>
      <c r="C96" s="337"/>
      <c r="D96" s="368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</row>
    <row r="97" spans="1:15" ht="15.75" customHeight="1" thickTop="1" thickBot="1">
      <c r="A97" s="135"/>
      <c r="B97" s="173" t="s">
        <v>134</v>
      </c>
      <c r="C97" s="174" t="s">
        <v>136</v>
      </c>
      <c r="D97" s="369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</row>
    <row r="98" spans="1:15" ht="15.75" customHeight="1" thickTop="1" thickBot="1">
      <c r="A98" s="135"/>
      <c r="B98" s="176">
        <v>1</v>
      </c>
      <c r="C98" s="177" t="s">
        <v>139</v>
      </c>
      <c r="D98" s="178"/>
      <c r="E98" s="136"/>
      <c r="F98" s="186">
        <f>(PONDERACIÓN!F17-PONDERACIÓN!E17)/(4-1)</f>
        <v>0</v>
      </c>
      <c r="G98" s="136">
        <v>13</v>
      </c>
      <c r="H98" s="136"/>
      <c r="I98" s="136"/>
      <c r="J98" s="136"/>
      <c r="K98" s="136"/>
      <c r="L98" s="136"/>
      <c r="M98" s="136"/>
      <c r="N98" s="136"/>
      <c r="O98" s="136"/>
    </row>
    <row r="99" spans="1:15" ht="15.75" customHeight="1" thickBot="1">
      <c r="A99" s="135"/>
      <c r="B99" s="176">
        <v>2</v>
      </c>
      <c r="C99" s="179" t="s">
        <v>142</v>
      </c>
      <c r="D99" s="180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</row>
    <row r="100" spans="1:15" ht="15.75" customHeight="1" thickBot="1">
      <c r="A100" s="135"/>
      <c r="B100" s="176">
        <v>3</v>
      </c>
      <c r="C100" s="179" t="s">
        <v>145</v>
      </c>
      <c r="D100" s="180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</row>
    <row r="101" spans="1:15" ht="15.75" customHeight="1" thickBot="1">
      <c r="A101" s="135"/>
      <c r="B101" s="181">
        <v>4</v>
      </c>
      <c r="C101" s="182" t="s">
        <v>148</v>
      </c>
      <c r="D101" s="180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</row>
    <row r="102" spans="1:15" ht="15.75" customHeight="1" thickTop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</row>
    <row r="103" spans="1:15" ht="15.75" customHeight="1" thickBot="1">
      <c r="A103" s="136"/>
      <c r="B103" s="147"/>
      <c r="C103" s="147"/>
      <c r="D103" s="147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</row>
    <row r="104" spans="1:15" ht="15.75" customHeight="1" thickTop="1" thickBot="1">
      <c r="A104" s="135"/>
      <c r="B104" s="365" t="s">
        <v>272</v>
      </c>
      <c r="C104" s="366"/>
      <c r="D104" s="172" t="s">
        <v>200</v>
      </c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</row>
    <row r="105" spans="1:15" ht="15.75" customHeight="1" thickTop="1">
      <c r="A105" s="135"/>
      <c r="B105" s="331" t="s">
        <v>170</v>
      </c>
      <c r="C105" s="332"/>
      <c r="D105" s="367" t="s">
        <v>201</v>
      </c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</row>
    <row r="106" spans="1:15" ht="15.75" customHeight="1">
      <c r="A106" s="135"/>
      <c r="B106" s="334"/>
      <c r="C106" s="261"/>
      <c r="D106" s="368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</row>
    <row r="107" spans="1:15" ht="15.75" customHeight="1" thickBot="1">
      <c r="A107" s="135"/>
      <c r="B107" s="336"/>
      <c r="C107" s="337"/>
      <c r="D107" s="368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</row>
    <row r="108" spans="1:15" ht="15.75" customHeight="1" thickTop="1" thickBot="1">
      <c r="A108" s="135"/>
      <c r="B108" s="173" t="s">
        <v>134</v>
      </c>
      <c r="C108" s="174" t="s">
        <v>136</v>
      </c>
      <c r="D108" s="369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</row>
    <row r="109" spans="1:15" ht="15.75" customHeight="1" thickTop="1" thickBot="1">
      <c r="A109" s="135"/>
      <c r="B109" s="176">
        <v>1</v>
      </c>
      <c r="C109" s="177" t="s">
        <v>210</v>
      </c>
      <c r="D109" s="178">
        <v>19</v>
      </c>
      <c r="E109" s="136"/>
      <c r="F109" s="186">
        <f>(PONDERACIÓN!F18-PONDERACIÓN!E18)/(4-1)</f>
        <v>0</v>
      </c>
      <c r="G109" s="136">
        <v>15</v>
      </c>
      <c r="H109" s="136"/>
      <c r="I109" s="136"/>
      <c r="J109" s="136"/>
      <c r="K109" s="136"/>
      <c r="L109" s="136"/>
      <c r="M109" s="136"/>
      <c r="N109" s="136"/>
      <c r="O109" s="136"/>
    </row>
    <row r="110" spans="1:15" ht="15.75" customHeight="1" thickBot="1">
      <c r="A110" s="135"/>
      <c r="B110" s="176">
        <v>2</v>
      </c>
      <c r="C110" s="179" t="s">
        <v>211</v>
      </c>
      <c r="D110" s="180">
        <f>D109+$G$109</f>
        <v>34</v>
      </c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</row>
    <row r="111" spans="1:15" ht="15.75" customHeight="1" thickBot="1">
      <c r="A111" s="135"/>
      <c r="B111" s="181">
        <v>3</v>
      </c>
      <c r="C111" s="182" t="s">
        <v>212</v>
      </c>
      <c r="D111" s="180">
        <f t="shared" ref="D111:D112" si="0">D110+$G$109</f>
        <v>49</v>
      </c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</row>
    <row r="112" spans="1:15" ht="15.75" customHeight="1" thickTop="1" thickBot="1">
      <c r="A112" s="136"/>
      <c r="B112" s="146">
        <v>4</v>
      </c>
      <c r="C112" s="251" t="s">
        <v>148</v>
      </c>
      <c r="D112" s="180">
        <f t="shared" si="0"/>
        <v>64</v>
      </c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</row>
    <row r="113" spans="1:15" ht="15.75" customHeight="1" thickTop="1" thickBot="1">
      <c r="A113" s="136"/>
      <c r="B113" s="147"/>
      <c r="C113" s="147"/>
      <c r="D113" s="147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</row>
    <row r="114" spans="1:15" ht="15.75" customHeight="1" thickTop="1" thickBot="1">
      <c r="A114" s="135"/>
      <c r="B114" s="365" t="s">
        <v>273</v>
      </c>
      <c r="C114" s="366"/>
      <c r="D114" s="172" t="s">
        <v>200</v>
      </c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</row>
    <row r="115" spans="1:15" ht="15.75" customHeight="1" thickTop="1">
      <c r="A115" s="135"/>
      <c r="B115" s="346" t="s">
        <v>176</v>
      </c>
      <c r="C115" s="332"/>
      <c r="D115" s="367" t="s">
        <v>201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</row>
    <row r="116" spans="1:15" ht="15.75" customHeight="1">
      <c r="A116" s="135"/>
      <c r="B116" s="334"/>
      <c r="C116" s="261"/>
      <c r="D116" s="368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</row>
    <row r="117" spans="1:15" ht="15.75" customHeight="1" thickBot="1">
      <c r="A117" s="135"/>
      <c r="B117" s="336"/>
      <c r="C117" s="337"/>
      <c r="D117" s="368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</row>
    <row r="118" spans="1:15" ht="15.75" customHeight="1" thickTop="1" thickBot="1">
      <c r="A118" s="135"/>
      <c r="B118" s="173" t="s">
        <v>134</v>
      </c>
      <c r="C118" s="174" t="s">
        <v>135</v>
      </c>
      <c r="D118" s="369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</row>
    <row r="119" spans="1:15" ht="15.75" customHeight="1" thickTop="1" thickBot="1">
      <c r="A119" s="135"/>
      <c r="B119" s="176">
        <v>1</v>
      </c>
      <c r="C119" s="177" t="s">
        <v>177</v>
      </c>
      <c r="D119" s="187">
        <f>PONDERACIÓN!E17</f>
        <v>0</v>
      </c>
      <c r="E119" s="136"/>
      <c r="F119" s="186">
        <f>(PONDERACIÓN!F17-PONDERACIÓN!E17)/(4-1)</f>
        <v>0</v>
      </c>
      <c r="G119" s="136">
        <v>13</v>
      </c>
      <c r="H119" s="136"/>
      <c r="I119" s="136"/>
      <c r="J119" s="136"/>
      <c r="K119" s="136"/>
      <c r="L119" s="136"/>
      <c r="M119" s="136"/>
      <c r="N119" s="136"/>
      <c r="O119" s="136"/>
    </row>
    <row r="120" spans="1:15" ht="15.75" customHeight="1" thickBot="1">
      <c r="A120" s="135"/>
      <c r="B120" s="176">
        <v>2</v>
      </c>
      <c r="C120" s="179" t="s">
        <v>178</v>
      </c>
      <c r="D120" s="187">
        <f>D119+$G$119</f>
        <v>13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</row>
    <row r="121" spans="1:15" ht="15.75" customHeight="1" thickBot="1">
      <c r="A121" s="135"/>
      <c r="B121" s="188">
        <v>3</v>
      </c>
      <c r="C121" s="179" t="s">
        <v>179</v>
      </c>
      <c r="D121" s="187">
        <f t="shared" ref="D121:D122" si="1">D120+$G$119</f>
        <v>26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</row>
    <row r="122" spans="1:15" ht="15.75" customHeight="1" thickBot="1">
      <c r="A122" s="136"/>
      <c r="B122" s="189">
        <v>4</v>
      </c>
      <c r="C122" s="190" t="s">
        <v>181</v>
      </c>
      <c r="D122" s="187">
        <f t="shared" si="1"/>
        <v>39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</row>
    <row r="123" spans="1:15" ht="15.75" customHeight="1">
      <c r="A123" s="136"/>
      <c r="B123" s="136"/>
      <c r="C123" s="136"/>
      <c r="D123" s="191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</row>
    <row r="124" spans="1:15" ht="15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</row>
    <row r="125" spans="1:15" ht="15.75" customHeight="1" thickBot="1">
      <c r="A125" s="136"/>
      <c r="B125" s="147"/>
      <c r="C125" s="147"/>
      <c r="D125" s="147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</row>
    <row r="126" spans="1:15" ht="15.75" customHeight="1" thickTop="1" thickBot="1">
      <c r="A126" s="135"/>
      <c r="B126" s="365" t="s">
        <v>274</v>
      </c>
      <c r="C126" s="366"/>
      <c r="D126" s="172" t="s">
        <v>200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</row>
    <row r="127" spans="1:15" ht="15.75" customHeight="1" thickTop="1">
      <c r="A127" s="135"/>
      <c r="B127" s="370" t="s">
        <v>213</v>
      </c>
      <c r="C127" s="332"/>
      <c r="D127" s="367" t="s">
        <v>201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</row>
    <row r="128" spans="1:15" ht="15.75" customHeight="1">
      <c r="A128" s="135"/>
      <c r="B128" s="334"/>
      <c r="C128" s="261"/>
      <c r="D128" s="368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</row>
    <row r="129" spans="1:15" ht="15.75" customHeight="1" thickBot="1">
      <c r="A129" s="135"/>
      <c r="B129" s="336"/>
      <c r="C129" s="337"/>
      <c r="D129" s="368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</row>
    <row r="130" spans="1:15" ht="15.75" customHeight="1" thickTop="1" thickBot="1">
      <c r="A130" s="135"/>
      <c r="B130" s="173" t="s">
        <v>134</v>
      </c>
      <c r="C130" s="174" t="s">
        <v>136</v>
      </c>
      <c r="D130" s="369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</row>
    <row r="131" spans="1:15" ht="15.75" customHeight="1" thickTop="1" thickBot="1">
      <c r="A131" s="135"/>
      <c r="B131" s="176">
        <v>1</v>
      </c>
      <c r="C131" s="177" t="s">
        <v>138</v>
      </c>
      <c r="D131" s="187">
        <f>PONDERACIÓN!E9</f>
        <v>0</v>
      </c>
      <c r="E131" s="136"/>
      <c r="F131" s="175">
        <f>(PONDERACIÓN!F9-PONDERACIÓN!E9)/(4-1)</f>
        <v>0</v>
      </c>
      <c r="G131" s="136">
        <v>12</v>
      </c>
      <c r="H131" s="136"/>
      <c r="I131" s="136"/>
      <c r="J131" s="136"/>
      <c r="K131" s="136"/>
      <c r="L131" s="136"/>
      <c r="M131" s="136"/>
      <c r="N131" s="136"/>
      <c r="O131" s="136"/>
    </row>
    <row r="132" spans="1:15" ht="15.75" customHeight="1" thickBot="1">
      <c r="A132" s="135"/>
      <c r="B132" s="176">
        <v>2</v>
      </c>
      <c r="C132" s="179" t="s">
        <v>161</v>
      </c>
      <c r="D132" s="187">
        <f>D131+F131</f>
        <v>0</v>
      </c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</row>
    <row r="133" spans="1:15" ht="15.75" customHeight="1" thickBot="1">
      <c r="A133" s="135"/>
      <c r="B133" s="181">
        <v>3</v>
      </c>
      <c r="C133" s="182" t="s">
        <v>163</v>
      </c>
      <c r="D133" s="192">
        <f>D132+F131</f>
        <v>0</v>
      </c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</row>
    <row r="134" spans="1:15" ht="15.75" customHeight="1" thickTop="1" thickBot="1">
      <c r="A134" s="136"/>
      <c r="B134" s="146">
        <v>4</v>
      </c>
      <c r="C134" s="251" t="s">
        <v>149</v>
      </c>
      <c r="D134" s="192">
        <f>D133+F131</f>
        <v>0</v>
      </c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</row>
    <row r="135" spans="1:15" ht="15.75" customHeight="1" thickTop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</row>
    <row r="136" spans="1:15" ht="15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</row>
    <row r="137" spans="1:15" ht="15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</row>
    <row r="138" spans="1:15" ht="15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</row>
    <row r="139" spans="1:15" ht="15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</row>
    <row r="140" spans="1:15" ht="15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</row>
    <row r="141" spans="1:15" ht="15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</row>
    <row r="142" spans="1:15" ht="15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</row>
    <row r="143" spans="1:15" ht="15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</row>
    <row r="144" spans="1:15" ht="15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</row>
    <row r="145" spans="1:15" ht="15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</row>
    <row r="146" spans="1:15" ht="15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</row>
    <row r="147" spans="1:15" ht="15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</row>
    <row r="148" spans="1:15" ht="15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</row>
    <row r="149" spans="1:15" ht="15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</row>
    <row r="150" spans="1:15" ht="15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</row>
    <row r="151" spans="1:15" ht="15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</row>
    <row r="152" spans="1:15" ht="15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</row>
    <row r="153" spans="1:15" ht="15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</row>
    <row r="154" spans="1:15" ht="15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</row>
    <row r="155" spans="1:15" ht="15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</row>
    <row r="156" spans="1:15" ht="15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</row>
    <row r="157" spans="1:15" ht="15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</row>
    <row r="158" spans="1:15" ht="15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</row>
    <row r="159" spans="1:15" ht="15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</row>
    <row r="160" spans="1:15" ht="15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</row>
    <row r="161" spans="1:15" ht="15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</row>
    <row r="162" spans="1:15" ht="15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</row>
    <row r="163" spans="1:15" ht="15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</row>
    <row r="164" spans="1:15" ht="15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</row>
    <row r="165" spans="1:15" ht="15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</row>
    <row r="166" spans="1:15" ht="15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</row>
    <row r="167" spans="1:15" ht="15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</row>
    <row r="168" spans="1:15" ht="15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</row>
    <row r="169" spans="1:15" ht="15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</row>
    <row r="170" spans="1:15" ht="15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</row>
    <row r="171" spans="1:15" ht="15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</row>
    <row r="172" spans="1:15" ht="15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</row>
    <row r="173" spans="1:15" ht="15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</row>
    <row r="174" spans="1:15" ht="15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</row>
    <row r="175" spans="1:15" ht="15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</row>
    <row r="176" spans="1:15" ht="15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</row>
    <row r="177" spans="1:15" ht="15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</row>
    <row r="178" spans="1:15" ht="15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</row>
    <row r="179" spans="1:15" ht="15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</row>
    <row r="180" spans="1:15" ht="15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</row>
    <row r="181" spans="1:15" ht="15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</row>
    <row r="182" spans="1:15" ht="15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</row>
    <row r="183" spans="1:15" ht="15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</row>
    <row r="184" spans="1:15" ht="15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</row>
    <row r="185" spans="1:15" ht="15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</row>
    <row r="186" spans="1:15" ht="15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</row>
    <row r="187" spans="1:15" ht="15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</row>
    <row r="188" spans="1:15" ht="15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</row>
    <row r="189" spans="1:15" ht="15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</row>
    <row r="190" spans="1:15" ht="15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</row>
    <row r="191" spans="1:15" ht="15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</row>
    <row r="192" spans="1:15" ht="15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</row>
    <row r="193" spans="1:15" ht="15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</row>
    <row r="194" spans="1:15" ht="15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</row>
    <row r="195" spans="1:15" ht="15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</row>
    <row r="196" spans="1:15" ht="15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</row>
    <row r="197" spans="1:15" ht="15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</row>
    <row r="198" spans="1:15" ht="15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</row>
    <row r="199" spans="1:15" ht="15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</row>
    <row r="200" spans="1:15" ht="15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</row>
    <row r="201" spans="1:15" ht="15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</row>
    <row r="202" spans="1:15" ht="15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</row>
    <row r="203" spans="1:15" ht="15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</row>
    <row r="204" spans="1:15" ht="15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</row>
    <row r="205" spans="1:15" ht="15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</row>
    <row r="206" spans="1:15" ht="15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</row>
    <row r="207" spans="1:15" ht="15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</row>
    <row r="208" spans="1:15" ht="15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</row>
    <row r="209" spans="1:15" ht="15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</row>
    <row r="210" spans="1:15" ht="15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</row>
    <row r="211" spans="1:15" ht="15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</row>
    <row r="212" spans="1:15" ht="15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</row>
    <row r="213" spans="1:15" ht="15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</row>
    <row r="214" spans="1:15" ht="15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</row>
    <row r="215" spans="1:15" ht="15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</row>
    <row r="216" spans="1:15" ht="15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</row>
    <row r="217" spans="1:15" ht="15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</row>
    <row r="218" spans="1:15" ht="15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</row>
    <row r="219" spans="1:15" ht="15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</row>
    <row r="220" spans="1:15" ht="15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</row>
    <row r="221" spans="1:15" ht="15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</row>
    <row r="222" spans="1:15" ht="15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</row>
    <row r="223" spans="1:15" ht="15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</row>
    <row r="224" spans="1:15" ht="15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</row>
    <row r="225" spans="1:15" ht="15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</row>
    <row r="226" spans="1:15" ht="15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</row>
    <row r="227" spans="1:15" ht="15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</row>
    <row r="228" spans="1:15" ht="15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</row>
    <row r="229" spans="1:15" ht="15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</row>
    <row r="230" spans="1:15" ht="15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</row>
    <row r="231" spans="1:15" ht="15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</row>
    <row r="232" spans="1:15" ht="15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</row>
    <row r="233" spans="1:15" ht="15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</row>
    <row r="234" spans="1:15" ht="15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</row>
    <row r="235" spans="1:15" ht="15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</row>
    <row r="236" spans="1:15" ht="15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</row>
    <row r="237" spans="1:15" ht="15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</row>
    <row r="238" spans="1:15" ht="15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</row>
    <row r="239" spans="1:15" ht="15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</row>
    <row r="240" spans="1:15" ht="15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</row>
    <row r="241" spans="1:15" ht="15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</row>
    <row r="242" spans="1:15" ht="15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</row>
    <row r="243" spans="1:15" ht="15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</row>
    <row r="244" spans="1:15" ht="15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</row>
    <row r="245" spans="1:15" ht="15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</row>
    <row r="246" spans="1:15" ht="15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</row>
    <row r="247" spans="1:15" ht="15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</row>
    <row r="248" spans="1:15" ht="15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</row>
    <row r="249" spans="1:15" ht="15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</row>
    <row r="250" spans="1:15" ht="15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</row>
    <row r="251" spans="1:15" ht="15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</row>
    <row r="252" spans="1:15" ht="15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</row>
    <row r="253" spans="1:15" ht="15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</row>
    <row r="254" spans="1:15" ht="15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</row>
    <row r="255" spans="1:15" ht="15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</row>
    <row r="256" spans="1:15" ht="15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</row>
    <row r="257" spans="1:15" ht="15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</row>
    <row r="258" spans="1:15" ht="15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</row>
    <row r="259" spans="1:15" ht="15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</row>
    <row r="260" spans="1:15" ht="15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</row>
    <row r="261" spans="1:15" ht="15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</row>
    <row r="262" spans="1:15" ht="15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</row>
    <row r="263" spans="1:15" ht="15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</row>
    <row r="264" spans="1:15" ht="15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</row>
    <row r="265" spans="1:15" ht="15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</row>
    <row r="266" spans="1:15" ht="15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</row>
    <row r="267" spans="1:15" ht="15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</row>
    <row r="268" spans="1:15" ht="15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</row>
    <row r="269" spans="1:15" ht="15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</row>
    <row r="270" spans="1:15" ht="15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</row>
    <row r="271" spans="1:15" ht="15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</row>
    <row r="272" spans="1:15" ht="15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</row>
    <row r="273" spans="1:15" ht="15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</row>
    <row r="274" spans="1:15" ht="15.75" customHeight="1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</row>
    <row r="275" spans="1:15" ht="15.75" customHeight="1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</row>
    <row r="276" spans="1:15" ht="15.75" customHeight="1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</row>
    <row r="277" spans="1:15" ht="15.75" customHeight="1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</row>
    <row r="278" spans="1:15" ht="15.75" customHeight="1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</row>
    <row r="279" spans="1:15" ht="15.75" customHeight="1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</row>
    <row r="280" spans="1:15" ht="15.75" customHeight="1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</row>
    <row r="281" spans="1:15" ht="15.75" customHeight="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</row>
    <row r="282" spans="1:15" ht="15.75" customHeight="1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</row>
    <row r="283" spans="1:15" ht="15.75" customHeight="1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</row>
    <row r="284" spans="1:15" ht="15.75" customHeight="1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</row>
    <row r="285" spans="1:15" ht="15.75" customHeight="1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</row>
    <row r="286" spans="1:15" ht="15.75" customHeight="1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</row>
    <row r="287" spans="1:15" ht="15.75" customHeight="1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</row>
    <row r="288" spans="1:15" ht="15.75" customHeight="1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</row>
    <row r="289" spans="1:15" ht="15.75" customHeight="1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</row>
    <row r="290" spans="1:15" ht="15.75" customHeight="1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</row>
    <row r="291" spans="1:15" ht="15.75" customHeight="1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</row>
    <row r="292" spans="1:15" ht="15.75" customHeight="1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</row>
    <row r="293" spans="1:15" ht="15.75" customHeight="1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</row>
    <row r="294" spans="1:15" ht="15.75" customHeight="1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</row>
    <row r="295" spans="1:15" ht="15.75" customHeight="1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</row>
    <row r="296" spans="1:15" ht="15.75" customHeight="1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</row>
    <row r="297" spans="1:15" ht="15.75" customHeight="1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</row>
    <row r="298" spans="1:15" ht="15.75" customHeight="1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</row>
    <row r="299" spans="1:15" ht="15.75" customHeight="1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</row>
    <row r="300" spans="1:15" ht="15.75" customHeight="1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</row>
    <row r="301" spans="1:15" ht="15.75" customHeight="1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</row>
    <row r="302" spans="1:15" ht="15.75" customHeight="1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</row>
    <row r="303" spans="1:15" ht="15.75" customHeight="1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</row>
    <row r="304" spans="1:15" ht="15.75" customHeight="1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</row>
    <row r="305" spans="1:15" ht="15.75" customHeight="1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</row>
    <row r="306" spans="1:15" ht="15.75" customHeight="1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</row>
    <row r="307" spans="1:15" ht="15.75" customHeight="1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</row>
    <row r="308" spans="1:15" ht="15.75" customHeight="1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</row>
    <row r="309" spans="1:15" ht="15.75" customHeight="1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</row>
    <row r="310" spans="1:15" ht="15.75" customHeight="1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</row>
    <row r="311" spans="1:15" ht="15.75" customHeight="1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</row>
    <row r="312" spans="1:15" ht="15.75" customHeight="1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</row>
    <row r="313" spans="1:15" ht="15.75" customHeight="1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</row>
    <row r="314" spans="1:15" ht="15.75" customHeight="1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</row>
    <row r="315" spans="1:15" ht="15.75" customHeight="1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</row>
    <row r="316" spans="1:15" ht="15.75" customHeight="1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</row>
    <row r="317" spans="1:15" ht="15.75" customHeight="1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</row>
    <row r="318" spans="1:15" ht="15.75" customHeight="1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</row>
    <row r="319" spans="1:15" ht="15.75" customHeight="1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</row>
    <row r="320" spans="1:15" ht="15.75" customHeight="1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</row>
    <row r="321" spans="1:15" ht="15.75" customHeight="1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</row>
    <row r="322" spans="1:15" ht="15.75" customHeight="1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</row>
    <row r="323" spans="1:15" ht="15.75" customHeight="1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</row>
    <row r="324" spans="1:15" ht="15.75" customHeight="1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</row>
    <row r="325" spans="1:15" ht="15.75" customHeight="1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</row>
    <row r="326" spans="1:15" ht="15.75" customHeight="1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</row>
    <row r="327" spans="1:15" ht="15.75" customHeight="1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</row>
    <row r="328" spans="1:15" ht="15.75" customHeight="1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</row>
    <row r="329" spans="1:15" ht="15.75" customHeight="1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</row>
    <row r="330" spans="1:15" ht="15.75" customHeight="1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</row>
    <row r="331" spans="1:15" ht="15.75" customHeight="1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</row>
    <row r="332" spans="1:15" ht="15.75" customHeight="1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</row>
    <row r="333" spans="1:15" ht="15.75" customHeight="1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</row>
    <row r="334" spans="1:15" ht="15.75" customHeight="1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</row>
    <row r="335" spans="1:15" ht="15.75" customHeight="1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</row>
    <row r="336" spans="1:15" ht="15.75" customHeight="1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</row>
    <row r="337" spans="1:15" ht="15.75" customHeight="1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</row>
    <row r="338" spans="1:15" ht="15.75" customHeight="1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</row>
    <row r="339" spans="1:15" ht="15.75" customHeight="1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</row>
    <row r="340" spans="1:15" ht="15.75" customHeight="1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</row>
    <row r="341" spans="1:15" ht="15.75" customHeight="1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</row>
    <row r="342" spans="1:15" ht="15.75" customHeight="1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</row>
    <row r="343" spans="1:15" ht="15.75" customHeight="1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</row>
    <row r="344" spans="1:15" ht="15.75" customHeight="1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</row>
    <row r="345" spans="1:15" ht="15.75" customHeight="1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</row>
    <row r="346" spans="1:15" ht="15.75" customHeight="1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</row>
    <row r="347" spans="1:15" ht="15.75" customHeight="1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</row>
    <row r="348" spans="1:15" ht="15.75" customHeight="1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</row>
    <row r="349" spans="1:15" ht="15.75" customHeight="1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</row>
    <row r="350" spans="1:15" ht="15.75" customHeight="1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</row>
    <row r="351" spans="1:15" ht="15.75" customHeight="1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</row>
    <row r="352" spans="1:15" ht="15.75" customHeight="1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</row>
    <row r="353" spans="1:15" ht="15.75" customHeight="1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</row>
    <row r="354" spans="1:15" ht="15.75" customHeight="1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</row>
    <row r="355" spans="1:15" ht="15.75" customHeight="1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</row>
    <row r="356" spans="1:15" ht="15.75" customHeight="1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</row>
    <row r="357" spans="1:15" ht="15.75" customHeight="1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</row>
    <row r="358" spans="1:15" ht="15.75" customHeight="1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</row>
    <row r="359" spans="1:15" ht="15.75" customHeight="1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</row>
    <row r="360" spans="1:15" ht="15.75" customHeight="1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</row>
    <row r="361" spans="1:15" ht="15.75" customHeight="1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</row>
    <row r="362" spans="1:15" ht="15.75" customHeight="1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</row>
    <row r="363" spans="1:15" ht="15.75" customHeight="1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</row>
    <row r="364" spans="1:15" ht="15.75" customHeight="1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</row>
    <row r="365" spans="1:15" ht="15.75" customHeight="1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</row>
    <row r="366" spans="1:15" ht="15.75" customHeight="1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</row>
    <row r="367" spans="1:15" ht="15.75" customHeight="1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</row>
    <row r="368" spans="1:15" ht="15.75" customHeight="1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</row>
    <row r="369" spans="1:15" ht="15.75" customHeight="1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</row>
    <row r="370" spans="1:15" ht="15.75" customHeight="1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</row>
    <row r="371" spans="1:15" ht="15.75" customHeight="1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</row>
    <row r="372" spans="1:15" ht="15.75" customHeight="1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</row>
    <row r="373" spans="1:15" ht="15.75" customHeight="1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</row>
    <row r="374" spans="1:15" ht="15.75" customHeight="1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</row>
    <row r="375" spans="1:15" ht="15.75" customHeight="1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</row>
    <row r="376" spans="1:15" ht="15.75" customHeight="1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</row>
    <row r="377" spans="1:15" ht="15.75" customHeight="1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</row>
    <row r="378" spans="1:15" ht="15.75" customHeight="1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</row>
    <row r="379" spans="1:15" ht="15.75" customHeight="1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</row>
    <row r="380" spans="1:15" ht="15.75" customHeight="1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</row>
    <row r="381" spans="1:15" ht="15.75" customHeight="1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</row>
    <row r="382" spans="1:15" ht="15.75" customHeight="1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</row>
    <row r="383" spans="1:15" ht="15.75" customHeight="1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</row>
    <row r="384" spans="1:15" ht="15.75" customHeight="1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</row>
    <row r="385" spans="1:15" ht="15.75" customHeight="1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</row>
    <row r="386" spans="1:15" ht="15.75" customHeight="1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</row>
    <row r="387" spans="1:15" ht="15.75" customHeight="1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</row>
    <row r="388" spans="1:15" ht="15.75" customHeight="1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</row>
    <row r="389" spans="1:15" ht="15.75" customHeight="1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</row>
    <row r="390" spans="1:15" ht="15.75" customHeight="1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</row>
    <row r="391" spans="1:15" ht="15.75" customHeight="1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</row>
    <row r="392" spans="1:15" ht="15.75" customHeight="1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</row>
    <row r="393" spans="1:15" ht="15.75" customHeight="1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</row>
    <row r="394" spans="1:15" ht="15.75" customHeight="1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</row>
    <row r="395" spans="1:15" ht="15.75" customHeight="1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</row>
    <row r="396" spans="1:15" ht="15.75" customHeight="1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</row>
    <row r="397" spans="1:15" ht="15.75" customHeight="1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</row>
    <row r="398" spans="1:15" ht="15.75" customHeight="1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</row>
    <row r="399" spans="1:15" ht="15.75" customHeight="1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</row>
    <row r="400" spans="1:15" ht="15.75" customHeight="1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</row>
    <row r="401" spans="1:15" ht="15.75" customHeight="1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</row>
    <row r="402" spans="1:15" ht="15.75" customHeight="1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</row>
    <row r="403" spans="1:15" ht="15.75" customHeight="1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</row>
    <row r="404" spans="1:15" ht="15.75" customHeight="1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</row>
    <row r="405" spans="1:15" ht="15.75" customHeight="1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</row>
    <row r="406" spans="1:15" ht="15.75" customHeight="1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</row>
    <row r="407" spans="1:15" ht="15.75" customHeight="1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</row>
    <row r="408" spans="1:15" ht="15.75" customHeight="1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</row>
    <row r="409" spans="1:15" ht="15.75" customHeight="1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</row>
    <row r="410" spans="1:15" ht="15.75" customHeight="1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</row>
    <row r="411" spans="1:15" ht="15.75" customHeight="1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</row>
    <row r="412" spans="1:15" ht="15.75" customHeight="1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</row>
    <row r="413" spans="1:15" ht="15.75" customHeight="1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</row>
    <row r="414" spans="1:15" ht="15.75" customHeight="1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</row>
    <row r="415" spans="1:15" ht="15.75" customHeight="1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</row>
    <row r="416" spans="1:15" ht="15.75" customHeight="1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</row>
    <row r="417" spans="1:15" ht="15.75" customHeight="1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</row>
    <row r="418" spans="1:15" ht="15.75" customHeight="1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</row>
    <row r="419" spans="1:15" ht="15.75" customHeight="1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</row>
    <row r="420" spans="1:15" ht="15.75" customHeight="1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</row>
    <row r="421" spans="1:15" ht="15.75" customHeight="1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</row>
    <row r="422" spans="1:15" ht="15.75" customHeight="1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</row>
    <row r="423" spans="1:15" ht="15.75" customHeight="1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</row>
    <row r="424" spans="1:15" ht="15.75" customHeight="1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</row>
    <row r="425" spans="1:15" ht="15.75" customHeight="1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</row>
    <row r="426" spans="1:15" ht="15.75" customHeight="1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</row>
    <row r="427" spans="1:15" ht="15.75" customHeight="1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</row>
    <row r="428" spans="1:15" ht="15.75" customHeight="1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</row>
    <row r="429" spans="1:15" ht="15.75" customHeight="1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</row>
    <row r="430" spans="1:15" ht="15.75" customHeight="1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</row>
    <row r="431" spans="1:15" ht="15.75" customHeight="1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</row>
    <row r="432" spans="1:15" ht="15.75" customHeight="1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</row>
    <row r="433" spans="1:15" ht="15.75" customHeight="1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</row>
    <row r="434" spans="1:15" ht="15.75" customHeight="1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</row>
    <row r="435" spans="1:15" ht="15.75" customHeight="1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</row>
    <row r="436" spans="1:15" ht="15.75" customHeight="1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</row>
    <row r="437" spans="1:15" ht="15.75" customHeight="1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</row>
    <row r="438" spans="1:15" ht="15.75" customHeight="1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</row>
    <row r="439" spans="1:15" ht="15.75" customHeight="1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</row>
    <row r="440" spans="1:15" ht="15.75" customHeight="1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</row>
    <row r="441" spans="1:15" ht="15.75" customHeight="1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</row>
    <row r="442" spans="1:15" ht="15.75" customHeight="1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</row>
    <row r="443" spans="1:15" ht="15.75" customHeight="1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</row>
    <row r="444" spans="1:15" ht="15.75" customHeight="1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</row>
    <row r="445" spans="1:15" ht="15.75" customHeight="1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</row>
    <row r="446" spans="1:15" ht="15.75" customHeight="1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</row>
    <row r="447" spans="1:15" ht="15.75" customHeight="1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</row>
    <row r="448" spans="1:15" ht="15.75" customHeight="1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</row>
    <row r="449" spans="1:15" ht="15.75" customHeight="1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</row>
    <row r="450" spans="1:15" ht="15.75" customHeight="1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</row>
    <row r="451" spans="1:15" ht="15.75" customHeight="1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</row>
    <row r="452" spans="1:15" ht="15.75" customHeight="1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</row>
    <row r="453" spans="1:15" ht="15.75" customHeight="1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</row>
    <row r="454" spans="1:15" ht="15.75" customHeight="1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</row>
    <row r="455" spans="1:15" ht="15.75" customHeight="1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</row>
    <row r="456" spans="1:15" ht="15.75" customHeight="1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</row>
    <row r="457" spans="1:15" ht="15.75" customHeight="1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</row>
    <row r="458" spans="1:15" ht="15.75" customHeight="1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</row>
    <row r="459" spans="1:15" ht="15.75" customHeight="1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</row>
    <row r="460" spans="1:15" ht="15.75" customHeight="1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</row>
    <row r="461" spans="1:15" ht="15.75" customHeight="1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</row>
    <row r="462" spans="1:15" ht="15.75" customHeight="1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</row>
    <row r="463" spans="1:15" ht="15.75" customHeight="1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</row>
    <row r="464" spans="1:15" ht="15.75" customHeight="1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</row>
    <row r="465" spans="1:15" ht="15.75" customHeight="1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</row>
    <row r="466" spans="1:15" ht="15.75" customHeight="1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</row>
    <row r="467" spans="1:15" ht="15.75" customHeight="1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</row>
    <row r="468" spans="1:15" ht="15.75" customHeight="1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</row>
    <row r="469" spans="1:15" ht="15.75" customHeight="1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</row>
    <row r="470" spans="1:15" ht="15.75" customHeight="1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</row>
    <row r="471" spans="1:15" ht="15.75" customHeight="1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</row>
    <row r="472" spans="1:15" ht="15.75" customHeight="1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</row>
    <row r="473" spans="1:15" ht="15.75" customHeight="1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</row>
    <row r="474" spans="1:15" ht="15.75" customHeight="1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</row>
    <row r="475" spans="1:15" ht="15.75" customHeight="1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</row>
    <row r="476" spans="1:15" ht="15.75" customHeight="1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</row>
    <row r="477" spans="1:15" ht="15.75" customHeight="1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</row>
    <row r="478" spans="1:15" ht="15.75" customHeight="1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</row>
    <row r="479" spans="1:15" ht="15.75" customHeight="1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</row>
    <row r="480" spans="1:15" ht="15.75" customHeight="1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</row>
    <row r="481" spans="1:15" ht="15.75" customHeight="1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</row>
    <row r="482" spans="1:15" ht="15.75" customHeight="1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</row>
    <row r="483" spans="1:15" ht="15.75" customHeight="1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</row>
    <row r="484" spans="1:15" ht="15.75" customHeight="1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</row>
    <row r="485" spans="1:15" ht="15.75" customHeight="1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</row>
    <row r="486" spans="1:15" ht="15.75" customHeight="1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</row>
    <row r="487" spans="1:15" ht="15.75" customHeight="1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</row>
    <row r="488" spans="1:15" ht="15.75" customHeight="1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</row>
    <row r="489" spans="1:15" ht="15.75" customHeight="1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</row>
    <row r="490" spans="1:15" ht="15.75" customHeight="1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</row>
    <row r="491" spans="1:15" ht="15.75" customHeight="1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</row>
    <row r="492" spans="1:15" ht="15.75" customHeight="1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</row>
    <row r="493" spans="1:15" ht="15.75" customHeight="1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</row>
    <row r="494" spans="1:15" ht="15.75" customHeight="1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</row>
    <row r="495" spans="1:15" ht="15.75" customHeight="1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</row>
    <row r="496" spans="1:15" ht="15.75" customHeight="1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</row>
    <row r="497" spans="1:15" ht="15.75" customHeight="1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</row>
    <row r="498" spans="1:15" ht="15.75" customHeight="1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</row>
    <row r="499" spans="1:15" ht="15.75" customHeight="1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</row>
    <row r="500" spans="1:15" ht="15.75" customHeight="1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</row>
    <row r="501" spans="1:15" ht="15.75" customHeight="1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</row>
    <row r="502" spans="1:15" ht="15.75" customHeight="1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</row>
    <row r="503" spans="1:15" ht="15.75" customHeight="1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</row>
    <row r="504" spans="1:15" ht="15.75" customHeight="1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</row>
    <row r="505" spans="1:15" ht="15.75" customHeight="1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</row>
    <row r="506" spans="1:15" ht="15.75" customHeight="1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</row>
    <row r="507" spans="1:15" ht="15.75" customHeight="1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</row>
    <row r="508" spans="1:15" ht="15.75" customHeight="1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</row>
    <row r="509" spans="1:15" ht="15.75" customHeight="1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</row>
    <row r="510" spans="1:15" ht="15.75" customHeight="1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</row>
    <row r="511" spans="1:15" ht="15.75" customHeight="1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</row>
    <row r="512" spans="1:15" ht="15.75" customHeight="1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</row>
    <row r="513" spans="1:15" ht="15.75" customHeight="1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</row>
    <row r="514" spans="1:15" ht="15.75" customHeight="1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</row>
    <row r="515" spans="1:15" ht="15.75" customHeight="1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</row>
    <row r="516" spans="1:15" ht="15.75" customHeight="1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</row>
    <row r="517" spans="1:15" ht="15.75" customHeight="1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</row>
    <row r="518" spans="1:15" ht="15.75" customHeight="1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</row>
    <row r="519" spans="1:15" ht="15.75" customHeight="1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</row>
    <row r="520" spans="1:15" ht="15.75" customHeight="1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</row>
    <row r="521" spans="1:15" ht="15.75" customHeight="1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</row>
    <row r="522" spans="1:15" ht="15.75" customHeight="1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</row>
    <row r="523" spans="1:15" ht="15.75" customHeight="1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</row>
    <row r="524" spans="1:15" ht="15.75" customHeight="1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</row>
    <row r="525" spans="1:15" ht="15.75" customHeight="1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</row>
    <row r="526" spans="1:15" ht="15.75" customHeight="1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</row>
    <row r="527" spans="1:15" ht="15.75" customHeight="1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</row>
    <row r="528" spans="1:15" ht="15.75" customHeight="1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</row>
    <row r="529" spans="1:15" ht="15.75" customHeight="1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</row>
    <row r="530" spans="1:15" ht="15.75" customHeight="1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</row>
    <row r="531" spans="1:15" ht="15.75" customHeight="1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</row>
    <row r="532" spans="1:15" ht="15.75" customHeight="1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</row>
    <row r="533" spans="1:15" ht="15.75" customHeight="1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</row>
    <row r="534" spans="1:15" ht="15.75" customHeight="1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</row>
    <row r="535" spans="1:15" ht="15.75" customHeight="1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</row>
    <row r="536" spans="1:15" ht="15.75" customHeight="1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</row>
    <row r="537" spans="1:15" ht="15.75" customHeight="1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</row>
    <row r="538" spans="1:15" ht="15.75" customHeight="1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</row>
    <row r="539" spans="1:15" ht="15.75" customHeight="1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</row>
    <row r="540" spans="1:15" ht="15.75" customHeight="1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</row>
    <row r="541" spans="1:15" ht="15.75" customHeight="1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</row>
    <row r="542" spans="1:15" ht="15.75" customHeight="1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</row>
    <row r="543" spans="1:15" ht="15.75" customHeight="1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</row>
    <row r="544" spans="1:15" ht="15.75" customHeight="1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</row>
    <row r="545" spans="1:15" ht="15.75" customHeight="1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</row>
    <row r="546" spans="1:15" ht="15.75" customHeight="1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</row>
    <row r="547" spans="1:15" ht="15.75" customHeight="1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</row>
    <row r="548" spans="1:15" ht="15.75" customHeight="1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</row>
    <row r="549" spans="1:15" ht="15.75" customHeight="1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</row>
    <row r="550" spans="1:15" ht="15.75" customHeight="1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</row>
    <row r="551" spans="1:15" ht="15.75" customHeight="1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</row>
    <row r="552" spans="1:15" ht="15.75" customHeight="1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</row>
    <row r="553" spans="1:15" ht="15.75" customHeight="1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</row>
    <row r="554" spans="1:15" ht="15.75" customHeight="1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</row>
    <row r="555" spans="1:15" ht="15.75" customHeight="1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</row>
    <row r="556" spans="1:15" ht="15.75" customHeight="1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</row>
    <row r="557" spans="1:15" ht="15.75" customHeight="1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</row>
    <row r="558" spans="1:15" ht="15.75" customHeight="1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</row>
    <row r="559" spans="1:15" ht="15.75" customHeight="1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</row>
    <row r="560" spans="1:15" ht="15.75" customHeight="1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</row>
    <row r="561" spans="1:15" ht="15.75" customHeight="1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</row>
    <row r="562" spans="1:15" ht="15.75" customHeight="1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</row>
    <row r="563" spans="1:15" ht="15.75" customHeight="1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</row>
    <row r="564" spans="1:15" ht="15.75" customHeight="1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</row>
    <row r="565" spans="1:15" ht="15.75" customHeight="1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</row>
    <row r="566" spans="1:15" ht="15.75" customHeight="1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</row>
    <row r="567" spans="1:15" ht="15.75" customHeight="1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</row>
    <row r="568" spans="1:15" ht="15.75" customHeight="1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</row>
    <row r="569" spans="1:15" ht="15.75" customHeight="1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</row>
    <row r="570" spans="1:15" ht="15.75" customHeight="1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</row>
    <row r="571" spans="1:15" ht="15.75" customHeight="1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</row>
    <row r="572" spans="1:15" ht="15.75" customHeight="1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</row>
    <row r="573" spans="1:15" ht="15.75" customHeight="1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</row>
    <row r="574" spans="1:15" ht="15.75" customHeight="1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</row>
    <row r="575" spans="1:15" ht="15.75" customHeight="1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</row>
    <row r="576" spans="1:15" ht="15.75" customHeight="1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</row>
    <row r="577" spans="1:15" ht="15.75" customHeight="1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</row>
    <row r="578" spans="1:15" ht="15.75" customHeight="1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</row>
    <row r="579" spans="1:15" ht="15.75" customHeight="1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</row>
    <row r="580" spans="1:15" ht="15.75" customHeight="1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</row>
    <row r="581" spans="1:15" ht="15.75" customHeight="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</row>
    <row r="582" spans="1:15" ht="15.75" customHeight="1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</row>
    <row r="583" spans="1:15" ht="15.75" customHeight="1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</row>
    <row r="584" spans="1:15" ht="15.75" customHeight="1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</row>
    <row r="585" spans="1:15" ht="15.75" customHeight="1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</row>
    <row r="586" spans="1:15" ht="15.75" customHeight="1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</row>
    <row r="587" spans="1:15" ht="15.75" customHeight="1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</row>
    <row r="588" spans="1:15" ht="15.75" customHeight="1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</row>
    <row r="589" spans="1:15" ht="15.75" customHeight="1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</row>
    <row r="590" spans="1:15" ht="15.75" customHeight="1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</row>
    <row r="591" spans="1:15" ht="15.75" customHeight="1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</row>
    <row r="592" spans="1:15" ht="15.75" customHeight="1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</row>
    <row r="593" spans="1:15" ht="15.75" customHeight="1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</row>
    <row r="594" spans="1:15" ht="15.75" customHeight="1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</row>
    <row r="595" spans="1:15" ht="15.75" customHeight="1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</row>
    <row r="596" spans="1:15" ht="15.75" customHeight="1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</row>
    <row r="597" spans="1:15" ht="15.75" customHeight="1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</row>
    <row r="598" spans="1:15" ht="15.75" customHeight="1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</row>
    <row r="599" spans="1:15" ht="15.75" customHeight="1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</row>
    <row r="600" spans="1:15" ht="15.75" customHeight="1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</row>
    <row r="601" spans="1:15" ht="15.75" customHeight="1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</row>
    <row r="602" spans="1:15" ht="15.75" customHeight="1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</row>
    <row r="603" spans="1:15" ht="15.75" customHeight="1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</row>
    <row r="604" spans="1:15" ht="15.75" customHeight="1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</row>
    <row r="605" spans="1:15" ht="15.75" customHeight="1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</row>
    <row r="606" spans="1:15" ht="15.75" customHeight="1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</row>
    <row r="607" spans="1:15" ht="15.75" customHeight="1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</row>
    <row r="608" spans="1:15" ht="15.75" customHeight="1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</row>
    <row r="609" spans="1:15" ht="15.75" customHeight="1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</row>
    <row r="610" spans="1:15" ht="15.75" customHeight="1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</row>
    <row r="611" spans="1:15" ht="15.75" customHeight="1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</row>
    <row r="612" spans="1:15" ht="15.75" customHeight="1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</row>
    <row r="613" spans="1:15" ht="15.75" customHeight="1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</row>
    <row r="614" spans="1:15" ht="15.75" customHeight="1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</row>
    <row r="615" spans="1:15" ht="15.75" customHeight="1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</row>
    <row r="616" spans="1:15" ht="15.75" customHeight="1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</row>
    <row r="617" spans="1:15" ht="15.75" customHeight="1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</row>
    <row r="618" spans="1:15" ht="15.75" customHeight="1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</row>
    <row r="619" spans="1:15" ht="15.75" customHeight="1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</row>
    <row r="620" spans="1:15" ht="15.75" customHeight="1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</row>
    <row r="621" spans="1:15" ht="15.75" customHeight="1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</row>
    <row r="622" spans="1:15" ht="15.75" customHeight="1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</row>
    <row r="623" spans="1:15" ht="15.75" customHeight="1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</row>
    <row r="624" spans="1:15" ht="15.75" customHeight="1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</row>
    <row r="625" spans="1:15" ht="15.75" customHeight="1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</row>
    <row r="626" spans="1:15" ht="15.75" customHeight="1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</row>
    <row r="627" spans="1:15" ht="15.75" customHeight="1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</row>
    <row r="628" spans="1:15" ht="15.75" customHeight="1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</row>
    <row r="629" spans="1:15" ht="15.75" customHeight="1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</row>
    <row r="630" spans="1:15" ht="15.75" customHeight="1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</row>
    <row r="631" spans="1:15" ht="15.75" customHeight="1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</row>
    <row r="632" spans="1:15" ht="15.75" customHeight="1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</row>
    <row r="633" spans="1:15" ht="15.75" customHeight="1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</row>
    <row r="634" spans="1:15" ht="15.75" customHeight="1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</row>
    <row r="635" spans="1:15" ht="15.75" customHeight="1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</row>
    <row r="636" spans="1:15" ht="15.75" customHeight="1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</row>
    <row r="637" spans="1:15" ht="15.75" customHeight="1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</row>
    <row r="638" spans="1:15" ht="15.75" customHeight="1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</row>
    <row r="639" spans="1:15" ht="15.75" customHeight="1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</row>
    <row r="640" spans="1:15" ht="15.75" customHeight="1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</row>
    <row r="641" spans="1:15" ht="15.75" customHeight="1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</row>
    <row r="642" spans="1:15" ht="15.75" customHeight="1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</row>
    <row r="643" spans="1:15" ht="15.75" customHeight="1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</row>
    <row r="644" spans="1:15" ht="15.75" customHeight="1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</row>
    <row r="645" spans="1:15" ht="15.75" customHeight="1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</row>
    <row r="646" spans="1:15" ht="15.75" customHeight="1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</row>
    <row r="647" spans="1:15" ht="15.75" customHeight="1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</row>
    <row r="648" spans="1:15" ht="15.75" customHeight="1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</row>
    <row r="649" spans="1:15" ht="15.75" customHeight="1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</row>
    <row r="650" spans="1:15" ht="15.75" customHeight="1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</row>
    <row r="651" spans="1:15" ht="15.75" customHeight="1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</row>
    <row r="652" spans="1:15" ht="15.75" customHeight="1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</row>
    <row r="653" spans="1:15" ht="15.75" customHeight="1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</row>
    <row r="654" spans="1:15" ht="15.75" customHeight="1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</row>
    <row r="655" spans="1:15" ht="15.75" customHeight="1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</row>
    <row r="656" spans="1:15" ht="15.75" customHeight="1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</row>
    <row r="657" spans="1:15" ht="15.75" customHeight="1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</row>
    <row r="658" spans="1:15" ht="15.75" customHeight="1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</row>
    <row r="659" spans="1:15" ht="15.75" customHeight="1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</row>
    <row r="660" spans="1:15" ht="15.75" customHeight="1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</row>
    <row r="661" spans="1:15" ht="15.75" customHeight="1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</row>
    <row r="662" spans="1:15" ht="15.75" customHeight="1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</row>
    <row r="663" spans="1:15" ht="15.75" customHeight="1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</row>
    <row r="664" spans="1:15" ht="15.75" customHeight="1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</row>
    <row r="665" spans="1:15" ht="15.75" customHeight="1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</row>
    <row r="666" spans="1:15" ht="15.75" customHeight="1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</row>
    <row r="667" spans="1:15" ht="15.75" customHeight="1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</row>
    <row r="668" spans="1:15" ht="15.75" customHeight="1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</row>
    <row r="669" spans="1:15" ht="15.75" customHeight="1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</row>
    <row r="670" spans="1:15" ht="15.75" customHeight="1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</row>
    <row r="671" spans="1:15" ht="15.75" customHeight="1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</row>
    <row r="672" spans="1:15" ht="15.75" customHeight="1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</row>
    <row r="673" spans="1:15" ht="15.75" customHeight="1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</row>
    <row r="674" spans="1:15" ht="15.75" customHeight="1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</row>
    <row r="675" spans="1:15" ht="15.75" customHeight="1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</row>
    <row r="676" spans="1:15" ht="15.75" customHeight="1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</row>
    <row r="677" spans="1:15" ht="15.75" customHeight="1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</row>
    <row r="678" spans="1:15" ht="15.75" customHeight="1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</row>
    <row r="679" spans="1:15" ht="15.75" customHeight="1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</row>
    <row r="680" spans="1:15" ht="15.75" customHeight="1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</row>
    <row r="681" spans="1:15" ht="15.75" customHeight="1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</row>
    <row r="682" spans="1:15" ht="15.75" customHeight="1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</row>
    <row r="683" spans="1:15" ht="15.75" customHeight="1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</row>
    <row r="684" spans="1:15" ht="15.75" customHeight="1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</row>
    <row r="685" spans="1:15" ht="15.75" customHeight="1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</row>
    <row r="686" spans="1:15" ht="15.75" customHeight="1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</row>
    <row r="687" spans="1:15" ht="15.75" customHeight="1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</row>
    <row r="688" spans="1:15" ht="15.75" customHeight="1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</row>
    <row r="689" spans="1:15" ht="15.75" customHeight="1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</row>
    <row r="690" spans="1:15" ht="15.75" customHeight="1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</row>
    <row r="691" spans="1:15" ht="15.75" customHeight="1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</row>
    <row r="692" spans="1:15" ht="15.75" customHeight="1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</row>
    <row r="693" spans="1:15" ht="15.75" customHeight="1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</row>
    <row r="694" spans="1:15" ht="15.75" customHeight="1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</row>
    <row r="695" spans="1:15" ht="15.75" customHeight="1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</row>
    <row r="696" spans="1:15" ht="15.75" customHeight="1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</row>
    <row r="697" spans="1:15" ht="15.75" customHeight="1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</row>
    <row r="698" spans="1:15" ht="15.75" customHeight="1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</row>
    <row r="699" spans="1:15" ht="15.75" customHeight="1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</row>
    <row r="700" spans="1:15" ht="15.75" customHeight="1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</row>
    <row r="701" spans="1:15" ht="15.75" customHeight="1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</row>
    <row r="702" spans="1:15" ht="15.75" customHeight="1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</row>
    <row r="703" spans="1:15" ht="15.75" customHeight="1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</row>
    <row r="704" spans="1:15" ht="15.75" customHeight="1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</row>
    <row r="705" spans="1:15" ht="15.75" customHeight="1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</row>
    <row r="706" spans="1:15" ht="15.75" customHeight="1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</row>
    <row r="707" spans="1:15" ht="15.75" customHeight="1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</row>
    <row r="708" spans="1:15" ht="15.75" customHeight="1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</row>
    <row r="709" spans="1:15" ht="15.75" customHeight="1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</row>
    <row r="710" spans="1:15" ht="15.75" customHeight="1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</row>
    <row r="711" spans="1:15" ht="15.75" customHeight="1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</row>
    <row r="712" spans="1:15" ht="15.75" customHeight="1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</row>
    <row r="713" spans="1:15" ht="15.75" customHeight="1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</row>
    <row r="714" spans="1:15" ht="15.75" customHeight="1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</row>
    <row r="715" spans="1:15" ht="15.75" customHeight="1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</row>
    <row r="716" spans="1:15" ht="15.75" customHeight="1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</row>
    <row r="717" spans="1:15" ht="15.75" customHeight="1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</row>
    <row r="718" spans="1:15" ht="15.75" customHeight="1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</row>
    <row r="719" spans="1:15" ht="15.75" customHeight="1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</row>
    <row r="720" spans="1:15" ht="15.75" customHeight="1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</row>
    <row r="721" spans="1:15" ht="15.75" customHeight="1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</row>
    <row r="722" spans="1:15" ht="15.75" customHeight="1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</row>
    <row r="723" spans="1:15" ht="15.75" customHeight="1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</row>
    <row r="724" spans="1:15" ht="15.75" customHeight="1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</row>
    <row r="725" spans="1:15" ht="15.75" customHeight="1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</row>
    <row r="726" spans="1:15" ht="15.75" customHeight="1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</row>
    <row r="727" spans="1:15" ht="15.75" customHeight="1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</row>
    <row r="728" spans="1:15" ht="15.75" customHeight="1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</row>
    <row r="729" spans="1:15" ht="15.75" customHeight="1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</row>
    <row r="730" spans="1:15" ht="15.75" customHeight="1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</row>
    <row r="731" spans="1:15" ht="15.75" customHeight="1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</row>
    <row r="732" spans="1:15" ht="15.75" customHeight="1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</row>
    <row r="733" spans="1:15" ht="15.75" customHeight="1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</row>
    <row r="734" spans="1:15" ht="15.75" customHeight="1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</row>
    <row r="735" spans="1:15" ht="15.75" customHeight="1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</row>
    <row r="736" spans="1:15" ht="15.75" customHeight="1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</row>
    <row r="737" spans="1:15" ht="15.75" customHeight="1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</row>
    <row r="738" spans="1:15" ht="15.75" customHeight="1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</row>
    <row r="739" spans="1:15" ht="15.75" customHeight="1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</row>
    <row r="740" spans="1:15" ht="15.75" customHeight="1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</row>
    <row r="741" spans="1:15" ht="15.75" customHeight="1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</row>
    <row r="742" spans="1:15" ht="15.75" customHeight="1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</row>
    <row r="743" spans="1:15" ht="15.75" customHeight="1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</row>
    <row r="744" spans="1:15" ht="15.75" customHeight="1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</row>
    <row r="745" spans="1:15" ht="15.75" customHeight="1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</row>
    <row r="746" spans="1:15" ht="15.75" customHeight="1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</row>
    <row r="747" spans="1:15" ht="15.75" customHeight="1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</row>
    <row r="748" spans="1:15" ht="15.75" customHeight="1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</row>
    <row r="749" spans="1:15" ht="15.75" customHeight="1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</row>
    <row r="750" spans="1:15" ht="15.75" customHeight="1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</row>
    <row r="751" spans="1:15" ht="15.75" customHeight="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</row>
    <row r="752" spans="1:15" ht="15.75" customHeight="1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</row>
    <row r="753" spans="1:15" ht="15.75" customHeight="1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</row>
    <row r="754" spans="1:15" ht="15.75" customHeight="1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</row>
    <row r="755" spans="1:15" ht="15.75" customHeight="1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</row>
    <row r="756" spans="1:15" ht="15.75" customHeight="1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</row>
    <row r="757" spans="1:15" ht="15.75" customHeight="1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</row>
    <row r="758" spans="1:15" ht="15.75" customHeight="1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</row>
    <row r="759" spans="1:15" ht="15.75" customHeight="1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</row>
    <row r="760" spans="1:15" ht="15.75" customHeight="1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</row>
    <row r="761" spans="1:15" ht="15.75" customHeight="1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</row>
    <row r="762" spans="1:15" ht="15.75" customHeight="1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</row>
    <row r="763" spans="1:15" ht="15.75" customHeight="1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</row>
    <row r="764" spans="1:15" ht="15.75" customHeight="1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</row>
    <row r="765" spans="1:15" ht="15.75" customHeight="1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</row>
    <row r="766" spans="1:15" ht="15.75" customHeight="1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</row>
    <row r="767" spans="1:15" ht="15.75" customHeight="1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</row>
    <row r="768" spans="1:15" ht="15.75" customHeight="1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</row>
    <row r="769" spans="1:15" ht="15.75" customHeight="1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</row>
    <row r="770" spans="1:15" ht="15.75" customHeight="1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</row>
    <row r="771" spans="1:15" ht="15.75" customHeight="1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</row>
    <row r="772" spans="1:15" ht="15.75" customHeight="1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</row>
    <row r="773" spans="1:15" ht="15.75" customHeight="1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</row>
    <row r="774" spans="1:15" ht="15.75" customHeight="1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</row>
    <row r="775" spans="1:15" ht="15.75" customHeight="1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</row>
    <row r="776" spans="1:15" ht="15.75" customHeight="1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</row>
    <row r="777" spans="1:15" ht="15.75" customHeight="1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</row>
    <row r="778" spans="1:15" ht="15.75" customHeight="1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</row>
    <row r="779" spans="1:15" ht="15.75" customHeight="1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</row>
    <row r="780" spans="1:15" ht="15.75" customHeight="1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</row>
    <row r="781" spans="1:15" ht="15.75" customHeight="1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</row>
    <row r="782" spans="1:15" ht="15.75" customHeight="1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</row>
    <row r="783" spans="1:15" ht="15.75" customHeight="1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</row>
    <row r="784" spans="1:15" ht="15.75" customHeight="1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</row>
    <row r="785" spans="1:15" ht="15.75" customHeight="1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</row>
    <row r="786" spans="1:15" ht="15.75" customHeight="1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</row>
    <row r="787" spans="1:15" ht="15.75" customHeight="1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</row>
    <row r="788" spans="1:15" ht="15.75" customHeight="1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</row>
    <row r="789" spans="1:15" ht="15.75" customHeight="1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</row>
    <row r="790" spans="1:15" ht="15.75" customHeight="1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</row>
    <row r="791" spans="1:15" ht="15.75" customHeight="1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</row>
    <row r="792" spans="1:15" ht="15.75" customHeight="1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</row>
    <row r="793" spans="1:15" ht="15.75" customHeight="1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</row>
    <row r="794" spans="1:15" ht="15.75" customHeight="1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</row>
    <row r="795" spans="1:15" ht="15.75" customHeight="1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</row>
    <row r="796" spans="1:15" ht="15.75" customHeight="1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</row>
    <row r="797" spans="1:15" ht="15.75" customHeight="1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</row>
    <row r="798" spans="1:15" ht="15.75" customHeight="1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</row>
    <row r="799" spans="1:15" ht="15.75" customHeight="1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</row>
    <row r="800" spans="1:15" ht="15.75" customHeight="1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</row>
    <row r="801" spans="1:15" ht="15.75" customHeight="1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</row>
    <row r="802" spans="1:15" ht="15.75" customHeight="1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</row>
    <row r="803" spans="1:15" ht="15.75" customHeight="1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</row>
    <row r="804" spans="1:15" ht="15.75" customHeight="1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</row>
    <row r="805" spans="1:15" ht="15.75" customHeight="1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</row>
    <row r="806" spans="1:15" ht="15.75" customHeight="1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</row>
    <row r="807" spans="1:15" ht="15.75" customHeight="1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</row>
    <row r="808" spans="1:15" ht="15.75" customHeight="1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</row>
    <row r="809" spans="1:15" ht="15.75" customHeight="1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</row>
    <row r="810" spans="1:15" ht="15.75" customHeight="1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</row>
    <row r="811" spans="1:15" ht="15.75" customHeight="1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</row>
    <row r="812" spans="1:15" ht="15.75" customHeight="1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</row>
    <row r="813" spans="1:15" ht="15.75" customHeight="1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</row>
    <row r="814" spans="1:15" ht="15.75" customHeight="1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</row>
    <row r="815" spans="1:15" ht="15.75" customHeight="1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</row>
    <row r="816" spans="1:15" ht="15.75" customHeight="1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</row>
    <row r="817" spans="1:15" ht="15.75" customHeight="1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</row>
    <row r="818" spans="1:15" ht="15.75" customHeight="1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</row>
    <row r="819" spans="1:15" ht="15.75" customHeight="1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</row>
    <row r="820" spans="1:15" ht="15.75" customHeight="1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</row>
    <row r="821" spans="1:15" ht="15.75" customHeight="1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</row>
    <row r="822" spans="1:15" ht="15.75" customHeight="1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</row>
    <row r="823" spans="1:15" ht="15.75" customHeight="1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</row>
    <row r="824" spans="1:15" ht="15.75" customHeight="1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</row>
    <row r="825" spans="1:15" ht="15.75" customHeight="1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</row>
    <row r="826" spans="1:15" ht="15.75" customHeight="1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</row>
    <row r="827" spans="1:15" ht="15.75" customHeight="1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</row>
    <row r="828" spans="1:15" ht="15.75" customHeight="1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</row>
    <row r="829" spans="1:15" ht="15.75" customHeight="1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</row>
    <row r="830" spans="1:15" ht="15.75" customHeight="1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</row>
    <row r="831" spans="1:15" ht="15.75" customHeight="1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</row>
    <row r="832" spans="1:15" ht="15.75" customHeight="1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</row>
    <row r="833" spans="1:15" ht="15.75" customHeight="1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</row>
    <row r="834" spans="1:15" ht="15.75" customHeight="1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</row>
    <row r="835" spans="1:15" ht="15.75" customHeight="1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</row>
    <row r="836" spans="1:15" ht="15.75" customHeight="1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</row>
    <row r="837" spans="1:15" ht="15.75" customHeight="1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</row>
    <row r="838" spans="1:15" ht="15.75" customHeight="1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</row>
    <row r="839" spans="1:15" ht="15.75" customHeight="1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</row>
    <row r="840" spans="1:15" ht="15.75" customHeight="1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</row>
    <row r="841" spans="1:15" ht="15.75" customHeight="1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</row>
    <row r="842" spans="1:15" ht="15.75" customHeight="1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</row>
    <row r="843" spans="1:15" ht="15.75" customHeight="1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</row>
    <row r="844" spans="1:15" ht="15.75" customHeight="1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</row>
    <row r="845" spans="1:15" ht="15.75" customHeight="1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</row>
    <row r="846" spans="1:15" ht="15.75" customHeight="1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</row>
    <row r="847" spans="1:15" ht="15.75" customHeight="1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</row>
    <row r="848" spans="1:15" ht="15.75" customHeight="1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</row>
    <row r="849" spans="1:15" ht="15.75" customHeight="1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</row>
    <row r="850" spans="1:15" ht="15.75" customHeight="1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</row>
    <row r="851" spans="1:15" ht="15.75" customHeight="1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</row>
    <row r="852" spans="1:15" ht="15.75" customHeight="1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</row>
    <row r="853" spans="1:15" ht="15.75" customHeight="1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</row>
    <row r="854" spans="1:15" ht="15.75" customHeight="1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</row>
    <row r="855" spans="1:15" ht="15.75" customHeight="1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</row>
    <row r="856" spans="1:15" ht="15.75" customHeight="1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</row>
    <row r="857" spans="1:15" ht="15.75" customHeight="1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</row>
    <row r="858" spans="1:15" ht="15.75" customHeight="1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</row>
    <row r="859" spans="1:15" ht="15.75" customHeight="1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</row>
    <row r="860" spans="1:15" ht="15.75" customHeight="1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</row>
    <row r="861" spans="1:15" ht="15.75" customHeight="1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</row>
    <row r="862" spans="1:15" ht="15.75" customHeight="1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</row>
    <row r="863" spans="1:15" ht="15.75" customHeight="1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</row>
    <row r="864" spans="1:15" ht="15.75" customHeight="1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</row>
    <row r="865" spans="1:15" ht="15.75" customHeight="1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</row>
    <row r="866" spans="1:15" ht="15.75" customHeight="1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</row>
    <row r="867" spans="1:15" ht="15.75" customHeight="1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</row>
    <row r="868" spans="1:15" ht="15.75" customHeight="1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</row>
    <row r="869" spans="1:15" ht="15.75" customHeight="1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</row>
    <row r="870" spans="1:15" ht="15.75" customHeight="1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</row>
    <row r="871" spans="1:15" ht="15.75" customHeight="1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</row>
    <row r="872" spans="1:15" ht="15.75" customHeight="1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</row>
    <row r="873" spans="1:15" ht="15.75" customHeight="1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</row>
    <row r="874" spans="1:15" ht="15.75" customHeight="1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</row>
    <row r="875" spans="1:15" ht="15.75" customHeight="1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</row>
    <row r="876" spans="1:15" ht="15.75" customHeight="1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</row>
    <row r="877" spans="1:15" ht="15.75" customHeight="1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</row>
    <row r="878" spans="1:15" ht="15.75" customHeight="1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</row>
    <row r="879" spans="1:15" ht="15.75" customHeight="1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</row>
    <row r="880" spans="1:15" ht="15.75" customHeight="1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</row>
    <row r="881" spans="1:15" ht="15.75" customHeight="1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</row>
    <row r="882" spans="1:15" ht="15.75" customHeight="1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</row>
    <row r="883" spans="1:15" ht="15.75" customHeight="1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</row>
    <row r="884" spans="1:15" ht="15.75" customHeight="1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</row>
    <row r="885" spans="1:15" ht="15.75" customHeight="1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</row>
    <row r="886" spans="1:15" ht="15.75" customHeight="1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</row>
    <row r="887" spans="1:15" ht="15.75" customHeight="1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</row>
    <row r="888" spans="1:15" ht="15.75" customHeight="1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</row>
    <row r="889" spans="1:15" ht="15.75" customHeight="1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</row>
    <row r="890" spans="1:15" ht="15.75" customHeight="1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</row>
    <row r="891" spans="1:15" ht="15.75" customHeight="1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</row>
    <row r="892" spans="1:15" ht="15.75" customHeight="1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</row>
    <row r="893" spans="1:15" ht="15.75" customHeight="1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</row>
    <row r="894" spans="1:15" ht="15.75" customHeight="1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</row>
    <row r="895" spans="1:15" ht="15.75" customHeight="1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</row>
  </sheetData>
  <mergeCells count="38">
    <mergeCell ref="B72:C72"/>
    <mergeCell ref="D38:D41"/>
    <mergeCell ref="B38:C40"/>
    <mergeCell ref="B26:C26"/>
    <mergeCell ref="B27:C29"/>
    <mergeCell ref="D27:D30"/>
    <mergeCell ref="B37:C37"/>
    <mergeCell ref="B60:C60"/>
    <mergeCell ref="B61:C63"/>
    <mergeCell ref="D61:D64"/>
    <mergeCell ref="B49:C49"/>
    <mergeCell ref="B50:C50"/>
    <mergeCell ref="D50:D54"/>
    <mergeCell ref="B51:C53"/>
    <mergeCell ref="B14:C14"/>
    <mergeCell ref="B15:C17"/>
    <mergeCell ref="D15:D18"/>
    <mergeCell ref="B2:C2"/>
    <mergeCell ref="B3:C5"/>
    <mergeCell ref="D3:D6"/>
    <mergeCell ref="B126:C126"/>
    <mergeCell ref="B127:C129"/>
    <mergeCell ref="D127:D130"/>
    <mergeCell ref="B114:C114"/>
    <mergeCell ref="B115:C117"/>
    <mergeCell ref="D115:D118"/>
    <mergeCell ref="B104:C104"/>
    <mergeCell ref="B105:C107"/>
    <mergeCell ref="D105:D108"/>
    <mergeCell ref="B93:C93"/>
    <mergeCell ref="D94:D97"/>
    <mergeCell ref="B94:C96"/>
    <mergeCell ref="B83:C83"/>
    <mergeCell ref="B84:C86"/>
    <mergeCell ref="B82:C82"/>
    <mergeCell ref="D83:D87"/>
    <mergeCell ref="B73:C75"/>
    <mergeCell ref="D73:D7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P1001"/>
  <sheetViews>
    <sheetView showGridLines="0" topLeftCell="I1" workbookViewId="0">
      <selection activeCell="X21" sqref="X21"/>
    </sheetView>
  </sheetViews>
  <sheetFormatPr baseColWidth="10" defaultColWidth="14.42578125" defaultRowHeight="15" customHeight="1"/>
  <cols>
    <col min="1" max="2" width="10.7109375" customWidth="1"/>
    <col min="3" max="3" width="23.85546875" customWidth="1"/>
    <col min="4" max="22" width="10.7109375" customWidth="1"/>
    <col min="23" max="23" width="14.5703125" customWidth="1"/>
    <col min="24" max="26" width="10.7109375" customWidth="1"/>
    <col min="27" max="27" width="13.28515625" customWidth="1"/>
    <col min="28" max="28" width="10.7109375" customWidth="1"/>
    <col min="29" max="29" width="17" customWidth="1"/>
    <col min="30" max="30" width="18.5703125" customWidth="1"/>
    <col min="31" max="42" width="10.7109375" customWidth="1"/>
  </cols>
  <sheetData>
    <row r="3" spans="2:42" ht="24" customHeight="1">
      <c r="B3" s="286"/>
      <c r="C3" s="282"/>
      <c r="D3" s="375" t="s">
        <v>275</v>
      </c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2"/>
      <c r="AB3" s="385" t="s">
        <v>280</v>
      </c>
      <c r="AC3" s="386"/>
      <c r="AD3" s="387"/>
    </row>
    <row r="4" spans="2:42" ht="24" customHeight="1">
      <c r="B4" s="277"/>
      <c r="C4" s="278"/>
      <c r="D4" s="277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78"/>
      <c r="AB4" s="388" t="s">
        <v>1</v>
      </c>
      <c r="AC4" s="386"/>
      <c r="AD4" s="387"/>
    </row>
    <row r="5" spans="2:42" ht="24" customHeight="1">
      <c r="B5" s="277"/>
      <c r="C5" s="278"/>
      <c r="D5" s="279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0"/>
      <c r="AB5" s="388" t="s">
        <v>281</v>
      </c>
      <c r="AC5" s="386"/>
      <c r="AD5" s="387"/>
    </row>
    <row r="6" spans="2:42" ht="16.5" thickBot="1">
      <c r="B6" s="381"/>
      <c r="C6" s="382"/>
      <c r="D6" s="383" t="s">
        <v>122</v>
      </c>
      <c r="E6" s="357"/>
      <c r="F6" s="357"/>
      <c r="G6" s="357"/>
      <c r="H6" s="384" t="s">
        <v>123</v>
      </c>
      <c r="I6" s="357"/>
      <c r="J6" s="357"/>
      <c r="K6" s="357"/>
      <c r="L6" s="357"/>
      <c r="M6" s="357"/>
      <c r="N6" s="357"/>
      <c r="O6" s="358"/>
      <c r="P6" s="384" t="s">
        <v>124</v>
      </c>
      <c r="Q6" s="357"/>
      <c r="R6" s="357"/>
      <c r="S6" s="357"/>
      <c r="T6" s="357"/>
      <c r="U6" s="357"/>
      <c r="V6" s="357"/>
      <c r="W6" s="357"/>
      <c r="X6" s="357"/>
      <c r="Y6" s="358"/>
      <c r="Z6" s="384"/>
      <c r="AA6" s="358"/>
      <c r="AB6" s="147"/>
      <c r="AC6" s="147"/>
      <c r="AD6" s="147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</row>
    <row r="7" spans="2:42" ht="81" customHeight="1" thickTop="1" thickBot="1">
      <c r="B7" s="376" t="s">
        <v>214</v>
      </c>
      <c r="C7" s="378" t="s">
        <v>215</v>
      </c>
      <c r="D7" s="372" t="s">
        <v>216</v>
      </c>
      <c r="E7" s="321"/>
      <c r="F7" s="372" t="s">
        <v>217</v>
      </c>
      <c r="G7" s="321"/>
      <c r="H7" s="372" t="s">
        <v>218</v>
      </c>
      <c r="I7" s="321"/>
      <c r="J7" s="372" t="s">
        <v>219</v>
      </c>
      <c r="K7" s="321"/>
      <c r="L7" s="372" t="s">
        <v>220</v>
      </c>
      <c r="M7" s="321"/>
      <c r="N7" s="372" t="s">
        <v>221</v>
      </c>
      <c r="O7" s="321"/>
      <c r="P7" s="372" t="s">
        <v>222</v>
      </c>
      <c r="Q7" s="321"/>
      <c r="R7" s="372" t="s">
        <v>223</v>
      </c>
      <c r="S7" s="321"/>
      <c r="T7" s="372" t="s">
        <v>224</v>
      </c>
      <c r="U7" s="321"/>
      <c r="V7" s="372" t="s">
        <v>225</v>
      </c>
      <c r="W7" s="321"/>
      <c r="X7" s="372" t="s">
        <v>226</v>
      </c>
      <c r="Y7" s="321"/>
      <c r="Z7" s="372" t="s">
        <v>227</v>
      </c>
      <c r="AA7" s="321"/>
      <c r="AB7" s="389" t="s">
        <v>228</v>
      </c>
      <c r="AC7" s="389" t="s">
        <v>229</v>
      </c>
      <c r="AD7" s="389" t="s">
        <v>230</v>
      </c>
      <c r="AE7" s="136"/>
      <c r="AF7" s="136"/>
      <c r="AG7" s="147"/>
      <c r="AH7" s="147"/>
      <c r="AI7" s="136"/>
      <c r="AJ7" s="136"/>
      <c r="AK7" s="136"/>
      <c r="AL7" s="136"/>
      <c r="AM7" s="136"/>
      <c r="AN7" s="136"/>
      <c r="AO7" s="136"/>
      <c r="AP7" s="136"/>
    </row>
    <row r="8" spans="2:42">
      <c r="B8" s="368"/>
      <c r="C8" s="379"/>
      <c r="D8" s="374" t="s">
        <v>231</v>
      </c>
      <c r="E8" s="321"/>
      <c r="F8" s="374" t="s">
        <v>231</v>
      </c>
      <c r="G8" s="321"/>
      <c r="H8" s="374" t="s">
        <v>232</v>
      </c>
      <c r="I8" s="321"/>
      <c r="J8" s="374" t="s">
        <v>232</v>
      </c>
      <c r="K8" s="321"/>
      <c r="L8" s="374" t="s">
        <v>232</v>
      </c>
      <c r="M8" s="321"/>
      <c r="N8" s="374" t="s">
        <v>232</v>
      </c>
      <c r="O8" s="321"/>
      <c r="P8" s="374" t="s">
        <v>232</v>
      </c>
      <c r="Q8" s="321"/>
      <c r="R8" s="374" t="s">
        <v>232</v>
      </c>
      <c r="S8" s="321"/>
      <c r="T8" s="374" t="s">
        <v>232</v>
      </c>
      <c r="U8" s="321"/>
      <c r="V8" s="374" t="s">
        <v>232</v>
      </c>
      <c r="W8" s="321"/>
      <c r="X8" s="374" t="s">
        <v>232</v>
      </c>
      <c r="Y8" s="321"/>
      <c r="Z8" s="374" t="s">
        <v>232</v>
      </c>
      <c r="AA8" s="321"/>
      <c r="AB8" s="368"/>
      <c r="AC8" s="368"/>
      <c r="AD8" s="368"/>
      <c r="AE8" s="136"/>
      <c r="AF8" s="135"/>
      <c r="AG8" s="193" t="s">
        <v>200</v>
      </c>
      <c r="AH8" s="194">
        <v>394.2</v>
      </c>
      <c r="AI8" s="136"/>
      <c r="AJ8" s="136"/>
      <c r="AK8" s="136"/>
      <c r="AL8" s="136"/>
      <c r="AM8" s="136"/>
      <c r="AN8" s="136"/>
      <c r="AO8" s="136"/>
      <c r="AP8" s="136"/>
    </row>
    <row r="9" spans="2:42">
      <c r="B9" s="368"/>
      <c r="C9" s="379"/>
      <c r="D9" s="373">
        <v>7.0000000000000007E-2</v>
      </c>
      <c r="E9" s="321"/>
      <c r="F9" s="373">
        <v>0.06</v>
      </c>
      <c r="G9" s="321"/>
      <c r="H9" s="373">
        <v>0.06</v>
      </c>
      <c r="I9" s="321"/>
      <c r="J9" s="373">
        <v>0.12</v>
      </c>
      <c r="K9" s="321"/>
      <c r="L9" s="373">
        <v>0.12</v>
      </c>
      <c r="M9" s="321"/>
      <c r="N9" s="373">
        <v>0.08</v>
      </c>
      <c r="O9" s="321"/>
      <c r="P9" s="373">
        <v>0.08</v>
      </c>
      <c r="Q9" s="321"/>
      <c r="R9" s="373">
        <v>0.11</v>
      </c>
      <c r="S9" s="321"/>
      <c r="T9" s="373">
        <v>0.08</v>
      </c>
      <c r="U9" s="321"/>
      <c r="V9" s="373">
        <v>7.0000000000000007E-2</v>
      </c>
      <c r="W9" s="321"/>
      <c r="X9" s="373">
        <v>0.05</v>
      </c>
      <c r="Y9" s="321"/>
      <c r="Z9" s="373">
        <v>0.06</v>
      </c>
      <c r="AA9" s="321"/>
      <c r="AB9" s="368"/>
      <c r="AC9" s="368"/>
      <c r="AD9" s="368"/>
      <c r="AE9" s="136"/>
      <c r="AF9" s="135"/>
      <c r="AG9" s="193" t="s">
        <v>233</v>
      </c>
      <c r="AH9" s="183">
        <v>211616.42</v>
      </c>
      <c r="AI9" s="136"/>
      <c r="AJ9" s="136"/>
      <c r="AK9" s="136"/>
      <c r="AL9" s="136"/>
      <c r="AM9" s="136"/>
      <c r="AN9" s="136"/>
      <c r="AO9" s="136"/>
      <c r="AP9" s="136"/>
    </row>
    <row r="10" spans="2:42" ht="15.75">
      <c r="B10" s="377"/>
      <c r="C10" s="380"/>
      <c r="D10" s="195" t="s">
        <v>234</v>
      </c>
      <c r="E10" s="195" t="s">
        <v>235</v>
      </c>
      <c r="F10" s="195" t="s">
        <v>234</v>
      </c>
      <c r="G10" s="195" t="s">
        <v>235</v>
      </c>
      <c r="H10" s="195" t="s">
        <v>234</v>
      </c>
      <c r="I10" s="195" t="s">
        <v>235</v>
      </c>
      <c r="J10" s="195" t="s">
        <v>234</v>
      </c>
      <c r="K10" s="195" t="s">
        <v>235</v>
      </c>
      <c r="L10" s="195" t="s">
        <v>234</v>
      </c>
      <c r="M10" s="195" t="s">
        <v>235</v>
      </c>
      <c r="N10" s="195" t="s">
        <v>234</v>
      </c>
      <c r="O10" s="195" t="s">
        <v>235</v>
      </c>
      <c r="P10" s="195" t="s">
        <v>234</v>
      </c>
      <c r="Q10" s="195" t="s">
        <v>235</v>
      </c>
      <c r="R10" s="196" t="s">
        <v>236</v>
      </c>
      <c r="S10" s="195" t="s">
        <v>235</v>
      </c>
      <c r="T10" s="195" t="s">
        <v>234</v>
      </c>
      <c r="U10" s="195" t="s">
        <v>235</v>
      </c>
      <c r="V10" s="195" t="s">
        <v>234</v>
      </c>
      <c r="W10" s="195" t="s">
        <v>235</v>
      </c>
      <c r="X10" s="195" t="s">
        <v>234</v>
      </c>
      <c r="Y10" s="195" t="s">
        <v>235</v>
      </c>
      <c r="Z10" s="195" t="s">
        <v>234</v>
      </c>
      <c r="AA10" s="195" t="s">
        <v>235</v>
      </c>
      <c r="AB10" s="377"/>
      <c r="AC10" s="377"/>
      <c r="AD10" s="377"/>
      <c r="AE10" s="136"/>
      <c r="AF10" s="135"/>
      <c r="AG10" s="193" t="s">
        <v>237</v>
      </c>
      <c r="AH10" s="194">
        <v>29182072.579999998</v>
      </c>
      <c r="AI10" s="136"/>
      <c r="AJ10" s="136"/>
      <c r="AK10" s="136"/>
      <c r="AL10" s="136"/>
      <c r="AM10" s="136"/>
      <c r="AN10" s="136"/>
      <c r="AO10" s="136"/>
      <c r="AP10" s="136"/>
    </row>
    <row r="11" spans="2:42" ht="16.5" customHeight="1">
      <c r="B11" s="197">
        <v>1</v>
      </c>
      <c r="C11" s="198" t="s">
        <v>65</v>
      </c>
      <c r="D11" s="199"/>
      <c r="E11" s="256" t="e">
        <f>VLOOKUP(D11,PUNTOS!$B$7:$D$11,3,0)</f>
        <v>#N/A</v>
      </c>
      <c r="F11" s="201"/>
      <c r="G11" s="202" t="e">
        <f>VLOOKUP(F11,PUNTOS!$B$19:$D$23,3,0)</f>
        <v>#N/A</v>
      </c>
      <c r="H11" s="201"/>
      <c r="I11" s="202" t="e">
        <f>VLOOKUP(H11,PUNTOS!$B$42:$D$45,3,0)</f>
        <v>#N/A</v>
      </c>
      <c r="J11" s="199"/>
      <c r="K11" s="200" t="e">
        <f>VLOOKUP(J11,PUNTOS!$B$42:$D$45,3,0)</f>
        <v>#N/A</v>
      </c>
      <c r="L11" s="201"/>
      <c r="M11" s="202"/>
      <c r="N11" s="199"/>
      <c r="O11" s="200"/>
      <c r="P11" s="201"/>
      <c r="Q11" s="202"/>
      <c r="R11" s="199"/>
      <c r="S11" s="200"/>
      <c r="T11" s="201"/>
      <c r="U11" s="202"/>
      <c r="V11" s="199"/>
      <c r="W11" s="200"/>
      <c r="X11" s="201"/>
      <c r="Y11" s="202"/>
      <c r="Z11" s="201"/>
      <c r="AA11" s="202"/>
      <c r="AB11" s="200" t="e">
        <f>AA11+Y11+W11+U11+S11+Q11+O11+K11+M11+I11+#REF!+G11+E11</f>
        <v>#N/A</v>
      </c>
      <c r="AC11" s="203">
        <f>'MERCADO LABORAL'!C4</f>
        <v>3700000</v>
      </c>
      <c r="AD11" s="204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</row>
    <row r="12" spans="2:42" ht="16.5" customHeight="1">
      <c r="B12" s="205">
        <v>2</v>
      </c>
      <c r="C12" s="206" t="s">
        <v>238</v>
      </c>
      <c r="D12" s="199"/>
      <c r="E12" s="256" t="e">
        <f>VLOOKUP(D12,PUNTOS!$B$7:$D$11,3,0)</f>
        <v>#N/A</v>
      </c>
      <c r="F12" s="201"/>
      <c r="G12" s="202" t="e">
        <f>VLOOKUP(F12,PUNTOS!$B$19:$D$23,3,0)</f>
        <v>#N/A</v>
      </c>
      <c r="H12" s="201"/>
      <c r="I12" s="202" t="e">
        <f>VLOOKUP(H12,PUNTOS!$B$42:$D$45,3,0)</f>
        <v>#N/A</v>
      </c>
      <c r="J12" s="199"/>
      <c r="K12" s="200" t="e">
        <f>VLOOKUP(J12,PUNTOS!$B$42:$D$45,3,0)</f>
        <v>#N/A</v>
      </c>
      <c r="L12" s="201"/>
      <c r="M12" s="202"/>
      <c r="N12" s="199"/>
      <c r="O12" s="200"/>
      <c r="P12" s="201"/>
      <c r="Q12" s="202"/>
      <c r="R12" s="199"/>
      <c r="S12" s="200"/>
      <c r="T12" s="201"/>
      <c r="U12" s="202"/>
      <c r="V12" s="199"/>
      <c r="W12" s="200"/>
      <c r="X12" s="201"/>
      <c r="Y12" s="202"/>
      <c r="Z12" s="201"/>
      <c r="AA12" s="202"/>
      <c r="AB12" s="200" t="e">
        <f>AA12+Y12+W12+U12+S12+Q12+O12+K12+M12+I12+#REF!+G12+E12</f>
        <v>#N/A</v>
      </c>
      <c r="AC12" s="203">
        <f>'MERCADO LABORAL'!C5</f>
        <v>3390000</v>
      </c>
      <c r="AD12" s="204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</row>
    <row r="13" spans="2:42" ht="25.5" customHeight="1">
      <c r="B13" s="205">
        <v>3</v>
      </c>
      <c r="C13" s="198" t="s">
        <v>68</v>
      </c>
      <c r="D13" s="199"/>
      <c r="E13" s="256" t="e">
        <f>VLOOKUP(D13,PUNTOS!$B$7:$D$11,3,0)</f>
        <v>#N/A</v>
      </c>
      <c r="F13" s="201"/>
      <c r="G13" s="202" t="e">
        <f>VLOOKUP(F13,PUNTOS!$B$19:$D$23,3,0)</f>
        <v>#N/A</v>
      </c>
      <c r="H13" s="201"/>
      <c r="I13" s="202" t="e">
        <f>VLOOKUP(H13,PUNTOS!$B$42:$D$45,3,0)</f>
        <v>#N/A</v>
      </c>
      <c r="J13" s="199"/>
      <c r="K13" s="200" t="e">
        <f>VLOOKUP(J13,PUNTOS!$B$42:$D$45,3,0)</f>
        <v>#N/A</v>
      </c>
      <c r="L13" s="201"/>
      <c r="M13" s="202"/>
      <c r="N13" s="199"/>
      <c r="O13" s="200"/>
      <c r="P13" s="201"/>
      <c r="Q13" s="202"/>
      <c r="R13" s="199"/>
      <c r="S13" s="200"/>
      <c r="T13" s="201"/>
      <c r="U13" s="202"/>
      <c r="V13" s="199"/>
      <c r="W13" s="200"/>
      <c r="X13" s="201"/>
      <c r="Y13" s="202"/>
      <c r="Z13" s="201"/>
      <c r="AA13" s="202"/>
      <c r="AB13" s="200" t="e">
        <f>AA13+Y13+W13+U13+S13+Q13+O13+K13+M13+I13+#REF!+G13+E13</f>
        <v>#N/A</v>
      </c>
      <c r="AC13" s="203">
        <f>'MERCADO LABORAL'!C7</f>
        <v>1800000</v>
      </c>
      <c r="AD13" s="204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</row>
    <row r="14" spans="2:42" ht="25.5" customHeight="1">
      <c r="B14" s="205">
        <v>4</v>
      </c>
      <c r="C14" s="198" t="s">
        <v>69</v>
      </c>
      <c r="D14" s="199"/>
      <c r="E14" s="256" t="e">
        <f>VLOOKUP(D14,PUNTOS!$B$7:$D$11,3,0)</f>
        <v>#N/A</v>
      </c>
      <c r="F14" s="201"/>
      <c r="G14" s="202" t="e">
        <f>VLOOKUP(F14,PUNTOS!$B$19:$D$23,3,0)</f>
        <v>#N/A</v>
      </c>
      <c r="H14" s="201"/>
      <c r="I14" s="202" t="e">
        <f>VLOOKUP(H14,PUNTOS!$B$42:$D$45,3,0)</f>
        <v>#N/A</v>
      </c>
      <c r="J14" s="199"/>
      <c r="K14" s="200" t="e">
        <f>VLOOKUP(J14,PUNTOS!$B$42:$D$45,3,0)</f>
        <v>#N/A</v>
      </c>
      <c r="L14" s="201"/>
      <c r="M14" s="202"/>
      <c r="N14" s="199"/>
      <c r="O14" s="200"/>
      <c r="P14" s="201"/>
      <c r="Q14" s="202"/>
      <c r="R14" s="199"/>
      <c r="S14" s="200"/>
      <c r="T14" s="201"/>
      <c r="U14" s="202"/>
      <c r="V14" s="199"/>
      <c r="W14" s="200"/>
      <c r="X14" s="201"/>
      <c r="Y14" s="202"/>
      <c r="Z14" s="201"/>
      <c r="AA14" s="202"/>
      <c r="AB14" s="200" t="e">
        <f>AA14+Y14+W14+U14+S14+Q14+O14+K14+M14+I14+#REF!+G14+E14</f>
        <v>#N/A</v>
      </c>
      <c r="AC14" s="203">
        <f>'MERCADO LABORAL'!C8</f>
        <v>1600000</v>
      </c>
      <c r="AD14" s="204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</row>
    <row r="15" spans="2:42" ht="15.75" customHeight="1">
      <c r="B15" s="205">
        <v>5</v>
      </c>
      <c r="C15" s="198" t="s">
        <v>70</v>
      </c>
      <c r="D15" s="199"/>
      <c r="E15" s="256" t="e">
        <f>VLOOKUP(D15,PUNTOS!$B$7:$D$11,3,0)</f>
        <v>#N/A</v>
      </c>
      <c r="F15" s="201"/>
      <c r="G15" s="202" t="e">
        <f>VLOOKUP(F15,PUNTOS!$B$19:$D$23,3,0)</f>
        <v>#N/A</v>
      </c>
      <c r="H15" s="201"/>
      <c r="I15" s="202" t="e">
        <f>VLOOKUP(H15,PUNTOS!$B$42:$D$45,3,0)</f>
        <v>#N/A</v>
      </c>
      <c r="J15" s="199"/>
      <c r="K15" s="200" t="e">
        <f>VLOOKUP(J15,PUNTOS!$B$42:$D$45,3,0)</f>
        <v>#N/A</v>
      </c>
      <c r="L15" s="201"/>
      <c r="M15" s="202"/>
      <c r="N15" s="199"/>
      <c r="O15" s="200"/>
      <c r="P15" s="201"/>
      <c r="Q15" s="202"/>
      <c r="R15" s="199"/>
      <c r="S15" s="200"/>
      <c r="T15" s="201"/>
      <c r="U15" s="202"/>
      <c r="V15" s="199"/>
      <c r="W15" s="200"/>
      <c r="X15" s="201"/>
      <c r="Y15" s="202"/>
      <c r="Z15" s="201"/>
      <c r="AA15" s="202"/>
      <c r="AB15" s="200" t="e">
        <f>AA15+Y15+W15+U15+S15+Q15+O15+K15+M15+I15+#REF!+G15+E15</f>
        <v>#N/A</v>
      </c>
      <c r="AC15" s="203">
        <f>'MERCADO LABORAL'!C9</f>
        <v>1400000</v>
      </c>
      <c r="AD15" s="204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</row>
    <row r="16" spans="2:42" ht="15.75" customHeight="1">
      <c r="B16" s="205">
        <v>6</v>
      </c>
      <c r="C16" s="207" t="s">
        <v>72</v>
      </c>
      <c r="D16" s="199"/>
      <c r="E16" s="256" t="e">
        <f>VLOOKUP(D16,PUNTOS!$B$7:$D$11,3,0)</f>
        <v>#N/A</v>
      </c>
      <c r="F16" s="201"/>
      <c r="G16" s="202" t="e">
        <f>VLOOKUP(F16,PUNTOS!$B$19:$D$23,3,0)</f>
        <v>#N/A</v>
      </c>
      <c r="H16" s="201"/>
      <c r="I16" s="202" t="e">
        <f>VLOOKUP(H16,PUNTOS!$B$42:$D$45,3,0)</f>
        <v>#N/A</v>
      </c>
      <c r="J16" s="199"/>
      <c r="K16" s="200" t="e">
        <f>VLOOKUP(J16,PUNTOS!$B$42:$D$45,3,0)</f>
        <v>#N/A</v>
      </c>
      <c r="L16" s="201"/>
      <c r="M16" s="202"/>
      <c r="N16" s="199"/>
      <c r="O16" s="200"/>
      <c r="P16" s="201"/>
      <c r="Q16" s="202"/>
      <c r="R16" s="199"/>
      <c r="S16" s="200"/>
      <c r="T16" s="201"/>
      <c r="U16" s="202"/>
      <c r="V16" s="199"/>
      <c r="W16" s="200"/>
      <c r="X16" s="201"/>
      <c r="Y16" s="202"/>
      <c r="Z16" s="201"/>
      <c r="AA16" s="202"/>
      <c r="AB16" s="200" t="e">
        <f>AA16+Y16+W16+U16+S16+Q16+O16+K16+M16+I16+#REF!+G16+E16</f>
        <v>#N/A</v>
      </c>
      <c r="AC16" s="203">
        <f>'MERCADO LABORAL'!C12</f>
        <v>1800000</v>
      </c>
      <c r="AD16" s="204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</row>
    <row r="17" spans="1:42">
      <c r="B17" s="205">
        <v>7</v>
      </c>
      <c r="C17" s="207" t="s">
        <v>73</v>
      </c>
      <c r="D17" s="199"/>
      <c r="E17" s="256" t="e">
        <f>VLOOKUP(D17,PUNTOS!$B$7:$D$11,3,0)</f>
        <v>#N/A</v>
      </c>
      <c r="F17" s="208"/>
      <c r="G17" s="202" t="e">
        <f>VLOOKUP(F17,PUNTOS!$B$19:$D$23,3,0)</f>
        <v>#N/A</v>
      </c>
      <c r="H17" s="208"/>
      <c r="I17" s="202" t="e">
        <f>VLOOKUP(H17,PUNTOS!$B$42:$D$45,3,0)</f>
        <v>#N/A</v>
      </c>
      <c r="J17" s="199"/>
      <c r="K17" s="200" t="e">
        <f>VLOOKUP(J17,PUNTOS!$B$42:$D$45,3,0)</f>
        <v>#N/A</v>
      </c>
      <c r="L17" s="208"/>
      <c r="M17" s="175"/>
      <c r="N17" s="199"/>
      <c r="O17" s="200"/>
      <c r="P17" s="201"/>
      <c r="Q17" s="175"/>
      <c r="R17" s="199"/>
      <c r="S17" s="200"/>
      <c r="T17" s="208"/>
      <c r="U17" s="175"/>
      <c r="V17" s="199"/>
      <c r="W17" s="200"/>
      <c r="X17" s="201"/>
      <c r="Y17" s="175"/>
      <c r="Z17" s="208"/>
      <c r="AA17" s="175"/>
      <c r="AB17" s="200" t="e">
        <f>AA17+Y17+W17+U17+S17+Q17+O17+K17+M17+I17+#REF!+G17+E17</f>
        <v>#N/A</v>
      </c>
      <c r="AC17" s="203">
        <f>'MERCADO LABORAL'!C13</f>
        <v>1600000</v>
      </c>
      <c r="AD17" s="209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</row>
    <row r="18" spans="1:42">
      <c r="B18" s="205">
        <v>8</v>
      </c>
      <c r="C18" s="207" t="s">
        <v>74</v>
      </c>
      <c r="D18" s="199"/>
      <c r="E18" s="256" t="e">
        <f>VLOOKUP(D18,PUNTOS!$B$7:$D$11,3,0)</f>
        <v>#N/A</v>
      </c>
      <c r="F18" s="208"/>
      <c r="G18" s="202" t="e">
        <f>VLOOKUP(F18,PUNTOS!$B$19:$D$23,3,0)</f>
        <v>#N/A</v>
      </c>
      <c r="H18" s="208"/>
      <c r="I18" s="202" t="e">
        <f>VLOOKUP(H18,PUNTOS!$B$42:$D$45,3,0)</f>
        <v>#N/A</v>
      </c>
      <c r="J18" s="199"/>
      <c r="K18" s="200" t="e">
        <f>VLOOKUP(J18,PUNTOS!$B$42:$D$45,3,0)</f>
        <v>#N/A</v>
      </c>
      <c r="L18" s="208"/>
      <c r="M18" s="175"/>
      <c r="N18" s="199"/>
      <c r="O18" s="200"/>
      <c r="P18" s="201"/>
      <c r="Q18" s="175"/>
      <c r="R18" s="199"/>
      <c r="S18" s="200"/>
      <c r="T18" s="208"/>
      <c r="U18" s="175"/>
      <c r="V18" s="199"/>
      <c r="W18" s="200"/>
      <c r="X18" s="201"/>
      <c r="Y18" s="175"/>
      <c r="Z18" s="208"/>
      <c r="AA18" s="175"/>
      <c r="AB18" s="200" t="e">
        <f>AA18+Y18+W18+U18+S18+Q18+O18+K18+M18+I18+#REF!+G18+E18</f>
        <v>#N/A</v>
      </c>
      <c r="AC18" s="203">
        <f>'MERCADO LABORAL'!C14</f>
        <v>1400000</v>
      </c>
      <c r="AD18" s="204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</row>
    <row r="19" spans="1:42">
      <c r="B19" s="205">
        <v>9</v>
      </c>
      <c r="C19" s="210" t="s">
        <v>77</v>
      </c>
      <c r="D19" s="199"/>
      <c r="E19" s="256" t="e">
        <f>VLOOKUP(D19,PUNTOS!$B$7:$D$11,3,0)</f>
        <v>#N/A</v>
      </c>
      <c r="F19" s="211"/>
      <c r="G19" s="202" t="e">
        <f>VLOOKUP(F19,PUNTOS!$B$19:$D$23,3,0)</f>
        <v>#N/A</v>
      </c>
      <c r="H19" s="211"/>
      <c r="I19" s="202" t="e">
        <f>VLOOKUP(H19,PUNTOS!$B$42:$D$45,3,0)</f>
        <v>#N/A</v>
      </c>
      <c r="J19" s="199"/>
      <c r="K19" s="200" t="e">
        <f>VLOOKUP(J19,PUNTOS!$B$42:$D$45,3,0)</f>
        <v>#N/A</v>
      </c>
      <c r="L19" s="208"/>
      <c r="M19" s="212"/>
      <c r="N19" s="199"/>
      <c r="O19" s="200"/>
      <c r="P19" s="201"/>
      <c r="Q19" s="212"/>
      <c r="R19" s="199"/>
      <c r="S19" s="200"/>
      <c r="T19" s="211"/>
      <c r="U19" s="212"/>
      <c r="V19" s="199"/>
      <c r="W19" s="200"/>
      <c r="X19" s="201"/>
      <c r="Y19" s="212"/>
      <c r="Z19" s="211"/>
      <c r="AA19" s="212"/>
      <c r="AB19" s="200" t="e">
        <f>AA19+Y19+W19+U19+S19+Q19+O19+K19+M19+I19+#REF!+G19+E19</f>
        <v>#N/A</v>
      </c>
      <c r="AC19" s="203">
        <f>'MERCADO LABORAL'!C17</f>
        <v>1800000</v>
      </c>
      <c r="AD19" s="204"/>
    </row>
    <row r="20" spans="1:42">
      <c r="B20" s="205">
        <v>10</v>
      </c>
      <c r="C20" s="210" t="s">
        <v>78</v>
      </c>
      <c r="D20" s="199"/>
      <c r="E20" s="256" t="e">
        <f>VLOOKUP(D20,PUNTOS!$B$7:$D$11,3,0)</f>
        <v>#N/A</v>
      </c>
      <c r="F20" s="211"/>
      <c r="G20" s="202" t="e">
        <f>VLOOKUP(F20,PUNTOS!$B$19:$D$23,3,0)</f>
        <v>#N/A</v>
      </c>
      <c r="H20" s="211"/>
      <c r="I20" s="202" t="e">
        <f>VLOOKUP(H20,PUNTOS!$B$42:$D$45,3,0)</f>
        <v>#N/A</v>
      </c>
      <c r="J20" s="199"/>
      <c r="K20" s="200" t="e">
        <f>VLOOKUP(J20,PUNTOS!$B$42:$D$45,3,0)</f>
        <v>#N/A</v>
      </c>
      <c r="L20" s="208"/>
      <c r="M20" s="212"/>
      <c r="N20" s="199"/>
      <c r="O20" s="200"/>
      <c r="P20" s="201"/>
      <c r="Q20" s="212"/>
      <c r="R20" s="199"/>
      <c r="S20" s="200"/>
      <c r="T20" s="211"/>
      <c r="U20" s="212"/>
      <c r="V20" s="199"/>
      <c r="W20" s="200"/>
      <c r="X20" s="201"/>
      <c r="Y20" s="212"/>
      <c r="Z20" s="211"/>
      <c r="AA20" s="212"/>
      <c r="AB20" s="200" t="e">
        <f>AA20+Y20+W20+U20+S20+Q20+O20+K20+M20+I20+#REF!+G20+E20</f>
        <v>#N/A</v>
      </c>
      <c r="AC20" s="203">
        <f>'MERCADO LABORAL'!C18</f>
        <v>1600000</v>
      </c>
      <c r="AD20" s="204"/>
    </row>
    <row r="21" spans="1:42">
      <c r="B21" s="205">
        <v>11</v>
      </c>
      <c r="C21" s="210" t="s">
        <v>79</v>
      </c>
      <c r="D21" s="199"/>
      <c r="E21" s="256" t="e">
        <f>VLOOKUP(D21,PUNTOS!$B$7:$D$11,3,0)</f>
        <v>#N/A</v>
      </c>
      <c r="F21" s="211"/>
      <c r="G21" s="202" t="e">
        <f>VLOOKUP(F21,PUNTOS!$B$19:$D$23,3,0)</f>
        <v>#N/A</v>
      </c>
      <c r="H21" s="211"/>
      <c r="I21" s="202" t="e">
        <f>VLOOKUP(H21,PUNTOS!$B$42:$D$45,3,0)</f>
        <v>#N/A</v>
      </c>
      <c r="J21" s="199"/>
      <c r="K21" s="200" t="e">
        <f>VLOOKUP(J21,PUNTOS!$B$42:$D$45,3,0)</f>
        <v>#N/A</v>
      </c>
      <c r="L21" s="208"/>
      <c r="M21" s="212"/>
      <c r="N21" s="199"/>
      <c r="O21" s="200"/>
      <c r="P21" s="201"/>
      <c r="Q21" s="212"/>
      <c r="R21" s="199"/>
      <c r="S21" s="200"/>
      <c r="T21" s="211"/>
      <c r="U21" s="212"/>
      <c r="V21" s="199"/>
      <c r="W21" s="200"/>
      <c r="X21" s="201"/>
      <c r="Y21" s="212"/>
      <c r="Z21" s="211"/>
      <c r="AA21" s="212"/>
      <c r="AB21" s="200" t="e">
        <f>AA21+Y21+W21+U21+S21+Q21+O21+K21+M21+I21+#REF!+G21+E21</f>
        <v>#N/A</v>
      </c>
      <c r="AC21" s="203">
        <f>'MERCADO LABORAL'!C19</f>
        <v>1400000</v>
      </c>
      <c r="AD21" s="204"/>
    </row>
    <row r="22" spans="1:42" ht="15.75" customHeight="1">
      <c r="B22" s="205">
        <v>12</v>
      </c>
      <c r="C22" s="207" t="s">
        <v>77</v>
      </c>
      <c r="D22" s="199"/>
      <c r="E22" s="256" t="e">
        <f>VLOOKUP(D22,PUNTOS!$B$7:$D$11,3,0)</f>
        <v>#N/A</v>
      </c>
      <c r="F22" s="211"/>
      <c r="G22" s="202" t="e">
        <f>VLOOKUP(F22,PUNTOS!$B$19:$D$23,3,0)</f>
        <v>#N/A</v>
      </c>
      <c r="H22" s="211"/>
      <c r="I22" s="202" t="e">
        <f>VLOOKUP(H22,PUNTOS!$B$42:$D$45,3,0)</f>
        <v>#N/A</v>
      </c>
      <c r="J22" s="199"/>
      <c r="K22" s="200" t="e">
        <f>VLOOKUP(J22,PUNTOS!$B$42:$D$45,3,0)</f>
        <v>#N/A</v>
      </c>
      <c r="L22" s="208"/>
      <c r="M22" s="212"/>
      <c r="N22" s="199"/>
      <c r="O22" s="200"/>
      <c r="P22" s="201"/>
      <c r="Q22" s="212"/>
      <c r="R22" s="199"/>
      <c r="S22" s="200"/>
      <c r="T22" s="211"/>
      <c r="U22" s="212"/>
      <c r="V22" s="199"/>
      <c r="W22" s="200"/>
      <c r="X22" s="201"/>
      <c r="Y22" s="212"/>
      <c r="Z22" s="211"/>
      <c r="AA22" s="212"/>
      <c r="AB22" s="200" t="e">
        <f>AA22+Y22+W22+U22+S22+Q22+O22+K22+M22+I22+#REF!+G22+E22</f>
        <v>#N/A</v>
      </c>
      <c r="AC22" s="203">
        <f>'MERCADO LABORAL'!C22</f>
        <v>1800000</v>
      </c>
      <c r="AD22" s="204"/>
    </row>
    <row r="23" spans="1:42" ht="15.75" customHeight="1">
      <c r="B23" s="205">
        <v>13</v>
      </c>
      <c r="C23" s="207" t="s">
        <v>81</v>
      </c>
      <c r="D23" s="199"/>
      <c r="E23" s="256" t="e">
        <f>VLOOKUP(D23,PUNTOS!$B$7:$D$11,3,0)</f>
        <v>#N/A</v>
      </c>
      <c r="F23" s="211"/>
      <c r="G23" s="202" t="e">
        <f>VLOOKUP(F23,PUNTOS!$B$19:$D$23,3,0)</f>
        <v>#N/A</v>
      </c>
      <c r="H23" s="211"/>
      <c r="I23" s="202" t="e">
        <f>VLOOKUP(H23,PUNTOS!$B$42:$D$45,3,0)</f>
        <v>#N/A</v>
      </c>
      <c r="J23" s="199"/>
      <c r="K23" s="200" t="e">
        <f>VLOOKUP(J23,PUNTOS!$B$42:$D$45,3,0)</f>
        <v>#N/A</v>
      </c>
      <c r="L23" s="208"/>
      <c r="M23" s="212"/>
      <c r="N23" s="199"/>
      <c r="O23" s="200"/>
      <c r="P23" s="201"/>
      <c r="Q23" s="212"/>
      <c r="R23" s="199"/>
      <c r="S23" s="200"/>
      <c r="T23" s="211"/>
      <c r="U23" s="212"/>
      <c r="V23" s="199"/>
      <c r="W23" s="200"/>
      <c r="X23" s="201"/>
      <c r="Y23" s="212"/>
      <c r="Z23" s="211"/>
      <c r="AA23" s="212"/>
      <c r="AB23" s="200" t="e">
        <f>AA23+Y23+W23+U23+S23+Q23+O23+K23+M23+I23+#REF!+G23+E23</f>
        <v>#N/A</v>
      </c>
      <c r="AC23" s="203">
        <f>'MERCADO LABORAL'!C23</f>
        <v>1600000</v>
      </c>
      <c r="AD23" s="204"/>
    </row>
    <row r="24" spans="1:42" ht="15.75" customHeight="1">
      <c r="B24" s="205">
        <v>14</v>
      </c>
      <c r="C24" s="207" t="s">
        <v>79</v>
      </c>
      <c r="D24" s="199"/>
      <c r="E24" s="256" t="e">
        <f>VLOOKUP(D24,PUNTOS!$B$7:$D$11,3,0)</f>
        <v>#N/A</v>
      </c>
      <c r="F24" s="211"/>
      <c r="G24" s="202" t="e">
        <f>VLOOKUP(F24,PUNTOS!$B$19:$D$23,3,0)</f>
        <v>#N/A</v>
      </c>
      <c r="H24" s="211"/>
      <c r="I24" s="202" t="e">
        <f>VLOOKUP(H24,PUNTOS!$B$42:$D$45,3,0)</f>
        <v>#N/A</v>
      </c>
      <c r="J24" s="199"/>
      <c r="K24" s="200" t="e">
        <f>VLOOKUP(J24,PUNTOS!$B$42:$D$45,3,0)</f>
        <v>#N/A</v>
      </c>
      <c r="L24" s="208"/>
      <c r="M24" s="212"/>
      <c r="N24" s="199"/>
      <c r="O24" s="200"/>
      <c r="P24" s="201"/>
      <c r="Q24" s="212"/>
      <c r="R24" s="199"/>
      <c r="S24" s="200"/>
      <c r="T24" s="211"/>
      <c r="U24" s="212"/>
      <c r="V24" s="199"/>
      <c r="W24" s="200"/>
      <c r="X24" s="201"/>
      <c r="Y24" s="212"/>
      <c r="Z24" s="211"/>
      <c r="AA24" s="212"/>
      <c r="AB24" s="200" t="e">
        <f>AA24+Y24+W24+U24+S24+Q24+O24+K24+M24+I24+#REF!+G24+E24</f>
        <v>#N/A</v>
      </c>
      <c r="AC24" s="203">
        <f>'MERCADO LABORAL'!C24</f>
        <v>1400000</v>
      </c>
      <c r="AD24" s="204"/>
    </row>
    <row r="25" spans="1:42" ht="15.75" customHeight="1">
      <c r="A25" s="213"/>
      <c r="B25" s="205">
        <v>15</v>
      </c>
      <c r="C25" s="214" t="s">
        <v>83</v>
      </c>
      <c r="D25" s="199"/>
      <c r="E25" s="256" t="e">
        <f>VLOOKUP(D25,PUNTOS!$B$7:$D$11,3,0)</f>
        <v>#N/A</v>
      </c>
      <c r="F25" s="211"/>
      <c r="G25" s="202" t="e">
        <f>VLOOKUP(F25,PUNTOS!$B$19:$D$23,3,0)</f>
        <v>#N/A</v>
      </c>
      <c r="H25" s="211"/>
      <c r="I25" s="202" t="e">
        <f>VLOOKUP(H25,PUNTOS!$B$42:$D$45,3,0)</f>
        <v>#N/A</v>
      </c>
      <c r="J25" s="199"/>
      <c r="K25" s="200" t="e">
        <f>VLOOKUP(J25,PUNTOS!$B$42:$D$45,3,0)</f>
        <v>#N/A</v>
      </c>
      <c r="L25" s="208"/>
      <c r="M25" s="212"/>
      <c r="N25" s="199"/>
      <c r="O25" s="200"/>
      <c r="P25" s="201"/>
      <c r="Q25" s="212"/>
      <c r="R25" s="199"/>
      <c r="S25" s="200"/>
      <c r="T25" s="211"/>
      <c r="U25" s="212"/>
      <c r="V25" s="199"/>
      <c r="W25" s="200"/>
      <c r="X25" s="201"/>
      <c r="Y25" s="212"/>
      <c r="Z25" s="211"/>
      <c r="AA25" s="212"/>
      <c r="AB25" s="200" t="e">
        <f>AA25+Y25+W25+U25+S25+Q25+O25+K25+M25+I25+#REF!+G25+E25</f>
        <v>#N/A</v>
      </c>
      <c r="AC25" s="203" t="str">
        <f>'MERCADO LABORAL'!C27</f>
        <v>1'800.000</v>
      </c>
      <c r="AD25" s="204"/>
    </row>
    <row r="26" spans="1:42" ht="15.75" customHeight="1">
      <c r="B26" s="205">
        <v>16</v>
      </c>
      <c r="C26" s="214" t="s">
        <v>85</v>
      </c>
      <c r="D26" s="199"/>
      <c r="E26" s="256" t="e">
        <f>VLOOKUP(D26,PUNTOS!$B$7:$D$11,3,0)</f>
        <v>#N/A</v>
      </c>
      <c r="F26" s="211"/>
      <c r="G26" s="202" t="e">
        <f>VLOOKUP(F26,PUNTOS!$B$19:$D$23,3,0)</f>
        <v>#N/A</v>
      </c>
      <c r="H26" s="211"/>
      <c r="I26" s="202" t="e">
        <f>VLOOKUP(H26,PUNTOS!$B$42:$D$45,3,0)</f>
        <v>#N/A</v>
      </c>
      <c r="J26" s="199"/>
      <c r="K26" s="200" t="e">
        <f>VLOOKUP(J26,PUNTOS!$B$42:$D$45,3,0)</f>
        <v>#N/A</v>
      </c>
      <c r="L26" s="208"/>
      <c r="M26" s="212"/>
      <c r="N26" s="199"/>
      <c r="O26" s="200"/>
      <c r="P26" s="201"/>
      <c r="Q26" s="212"/>
      <c r="R26" s="199"/>
      <c r="S26" s="200"/>
      <c r="T26" s="211"/>
      <c r="U26" s="212"/>
      <c r="V26" s="199"/>
      <c r="W26" s="200"/>
      <c r="X26" s="201"/>
      <c r="Y26" s="212"/>
      <c r="Z26" s="211"/>
      <c r="AA26" s="212"/>
      <c r="AB26" s="200" t="e">
        <f>AA26+Y26+W26+U26+S26+Q26+O26+K26+M26+I26+#REF!+G26+E26</f>
        <v>#N/A</v>
      </c>
      <c r="AC26" s="203" t="str">
        <f>'MERCADO LABORAL'!C28</f>
        <v>1'600.000</v>
      </c>
      <c r="AD26" s="204"/>
    </row>
    <row r="27" spans="1:42" ht="15.75" customHeight="1">
      <c r="B27" s="205">
        <v>17</v>
      </c>
      <c r="C27" s="214" t="s">
        <v>87</v>
      </c>
      <c r="D27" s="199"/>
      <c r="E27" s="256" t="e">
        <f>VLOOKUP(D27,PUNTOS!$B$7:$D$11,3,0)</f>
        <v>#N/A</v>
      </c>
      <c r="F27" s="211"/>
      <c r="G27" s="202" t="e">
        <f>VLOOKUP(F27,PUNTOS!$B$19:$D$23,3,0)</f>
        <v>#N/A</v>
      </c>
      <c r="H27" s="211"/>
      <c r="I27" s="202" t="e">
        <f>VLOOKUP(H27,PUNTOS!$B$42:$D$45,3,0)</f>
        <v>#N/A</v>
      </c>
      <c r="J27" s="199"/>
      <c r="K27" s="200" t="e">
        <f>VLOOKUP(J27,PUNTOS!$B$42:$D$45,3,0)</f>
        <v>#N/A</v>
      </c>
      <c r="L27" s="208"/>
      <c r="M27" s="212"/>
      <c r="N27" s="199"/>
      <c r="O27" s="200"/>
      <c r="P27" s="201"/>
      <c r="Q27" s="212"/>
      <c r="R27" s="199"/>
      <c r="S27" s="200"/>
      <c r="T27" s="211"/>
      <c r="U27" s="212"/>
      <c r="V27" s="199"/>
      <c r="W27" s="200"/>
      <c r="X27" s="201"/>
      <c r="Y27" s="212"/>
      <c r="Z27" s="211"/>
      <c r="AA27" s="212"/>
      <c r="AB27" s="200" t="e">
        <f>AA27+Y27+W27+U27+S27+Q27+O27+K27+M27+I27+#REF!+G27+E27</f>
        <v>#N/A</v>
      </c>
      <c r="AC27" s="203" t="str">
        <f>'MERCADO LABORAL'!C29</f>
        <v>1'400.000</v>
      </c>
      <c r="AD27" s="204"/>
    </row>
    <row r="28" spans="1:42" ht="15.75" customHeight="1">
      <c r="B28" s="205">
        <v>18</v>
      </c>
      <c r="C28" s="207" t="s">
        <v>90</v>
      </c>
      <c r="D28" s="199"/>
      <c r="E28" s="256" t="e">
        <f>VLOOKUP(D28,PUNTOS!$B$7:$D$11,3,0)</f>
        <v>#N/A</v>
      </c>
      <c r="F28" s="211"/>
      <c r="G28" s="202" t="e">
        <f>VLOOKUP(F28,PUNTOS!$B$19:$D$23,3,0)</f>
        <v>#N/A</v>
      </c>
      <c r="H28" s="211"/>
      <c r="I28" s="202" t="e">
        <f>VLOOKUP(H28,PUNTOS!$B$42:$D$45,3,0)</f>
        <v>#N/A</v>
      </c>
      <c r="J28" s="199"/>
      <c r="K28" s="200" t="e">
        <f>VLOOKUP(J28,PUNTOS!$B$42:$D$45,3,0)</f>
        <v>#N/A</v>
      </c>
      <c r="L28" s="208"/>
      <c r="M28" s="212"/>
      <c r="N28" s="199"/>
      <c r="O28" s="200"/>
      <c r="P28" s="201"/>
      <c r="Q28" s="212"/>
      <c r="R28" s="199"/>
      <c r="S28" s="200"/>
      <c r="T28" s="211"/>
      <c r="U28" s="212"/>
      <c r="V28" s="199"/>
      <c r="W28" s="200"/>
      <c r="X28" s="201"/>
      <c r="Y28" s="212"/>
      <c r="Z28" s="211"/>
      <c r="AA28" s="212"/>
      <c r="AB28" s="200" t="e">
        <f>AA28+Y28+W28+U28+S28+Q28+O28+K28+M28+I28+#REF!+G28+E28</f>
        <v>#N/A</v>
      </c>
      <c r="AC28" s="203" t="str">
        <f>'MERCADO LABORAL'!C32</f>
        <v>1'800.000</v>
      </c>
      <c r="AD28" s="204"/>
    </row>
    <row r="29" spans="1:42" ht="15.75" customHeight="1">
      <c r="B29" s="205">
        <v>19</v>
      </c>
      <c r="C29" s="207" t="s">
        <v>91</v>
      </c>
      <c r="D29" s="199"/>
      <c r="E29" s="256" t="e">
        <f>VLOOKUP(D29,PUNTOS!$B$7:$D$11,3,0)</f>
        <v>#N/A</v>
      </c>
      <c r="F29" s="211"/>
      <c r="G29" s="202" t="e">
        <f>VLOOKUP(F29,PUNTOS!$B$19:$D$23,3,0)</f>
        <v>#N/A</v>
      </c>
      <c r="H29" s="211"/>
      <c r="I29" s="202" t="e">
        <f>VLOOKUP(H29,PUNTOS!$B$42:$D$45,3,0)</f>
        <v>#N/A</v>
      </c>
      <c r="J29" s="199"/>
      <c r="K29" s="200" t="e">
        <f>VLOOKUP(J29,PUNTOS!$B$42:$D$45,3,0)</f>
        <v>#N/A</v>
      </c>
      <c r="L29" s="208"/>
      <c r="M29" s="212"/>
      <c r="N29" s="199"/>
      <c r="O29" s="200"/>
      <c r="P29" s="201"/>
      <c r="Q29" s="212"/>
      <c r="R29" s="199"/>
      <c r="S29" s="200"/>
      <c r="T29" s="211"/>
      <c r="U29" s="212"/>
      <c r="V29" s="199"/>
      <c r="W29" s="200"/>
      <c r="X29" s="201"/>
      <c r="Y29" s="212"/>
      <c r="Z29" s="211"/>
      <c r="AA29" s="212"/>
      <c r="AB29" s="200" t="e">
        <f>AA29+Y29+W29+U29+S29+Q29+O29+K29+M29+I29+#REF!+G29+E29</f>
        <v>#N/A</v>
      </c>
      <c r="AC29" s="203" t="str">
        <f>'MERCADO LABORAL'!C33</f>
        <v>1'600.000</v>
      </c>
      <c r="AD29" s="204"/>
    </row>
    <row r="30" spans="1:42" ht="15.75" customHeight="1">
      <c r="B30" s="205">
        <v>20</v>
      </c>
      <c r="C30" s="207" t="s">
        <v>92</v>
      </c>
      <c r="D30" s="199"/>
      <c r="E30" s="256" t="e">
        <f>VLOOKUP(D30,PUNTOS!$B$7:$D$11,3,0)</f>
        <v>#N/A</v>
      </c>
      <c r="F30" s="211"/>
      <c r="G30" s="202" t="e">
        <f>VLOOKUP(F30,PUNTOS!$B$19:$D$23,3,0)</f>
        <v>#N/A</v>
      </c>
      <c r="H30" s="211"/>
      <c r="I30" s="202" t="e">
        <f>VLOOKUP(H30,PUNTOS!$B$42:$D$45,3,0)</f>
        <v>#N/A</v>
      </c>
      <c r="J30" s="199"/>
      <c r="K30" s="200" t="e">
        <f>VLOOKUP(J30,PUNTOS!$B$42:$D$45,3,0)</f>
        <v>#N/A</v>
      </c>
      <c r="L30" s="208"/>
      <c r="M30" s="212"/>
      <c r="N30" s="199"/>
      <c r="O30" s="200"/>
      <c r="P30" s="201"/>
      <c r="Q30" s="212"/>
      <c r="R30" s="199"/>
      <c r="S30" s="200"/>
      <c r="T30" s="211"/>
      <c r="U30" s="212"/>
      <c r="V30" s="199"/>
      <c r="W30" s="200"/>
      <c r="X30" s="201"/>
      <c r="Y30" s="212"/>
      <c r="Z30" s="211"/>
      <c r="AA30" s="212"/>
      <c r="AB30" s="200" t="e">
        <f>AA30+Y30+W30+U30+S30+Q30+O30+K30+M30+I30+#REF!+G30+E30</f>
        <v>#N/A</v>
      </c>
      <c r="AC30" s="203" t="str">
        <f>'MERCADO LABORAL'!C34</f>
        <v>1'400.000</v>
      </c>
      <c r="AD30" s="204"/>
    </row>
    <row r="31" spans="1:42" ht="15.75" customHeight="1">
      <c r="B31" s="205">
        <v>21</v>
      </c>
      <c r="C31" s="207" t="s">
        <v>94</v>
      </c>
      <c r="D31" s="199"/>
      <c r="E31" s="256" t="e">
        <f>VLOOKUP(D31,PUNTOS!$B$7:$D$11,3,0)</f>
        <v>#N/A</v>
      </c>
      <c r="F31" s="211"/>
      <c r="G31" s="202" t="e">
        <f>VLOOKUP(F31,PUNTOS!$B$19:$D$23,3,0)</f>
        <v>#N/A</v>
      </c>
      <c r="H31" s="211"/>
      <c r="I31" s="202" t="e">
        <f>VLOOKUP(H31,PUNTOS!$B$42:$D$45,3,0)</f>
        <v>#N/A</v>
      </c>
      <c r="J31" s="199"/>
      <c r="K31" s="200" t="e">
        <f>VLOOKUP(J31,PUNTOS!$B$42:$D$45,3,0)</f>
        <v>#N/A</v>
      </c>
      <c r="L31" s="208"/>
      <c r="M31" s="212"/>
      <c r="N31" s="199"/>
      <c r="O31" s="200"/>
      <c r="P31" s="201"/>
      <c r="Q31" s="212"/>
      <c r="R31" s="199"/>
      <c r="S31" s="200"/>
      <c r="T31" s="211"/>
      <c r="U31" s="212"/>
      <c r="V31" s="199"/>
      <c r="W31" s="200"/>
      <c r="X31" s="201"/>
      <c r="Y31" s="212"/>
      <c r="Z31" s="211"/>
      <c r="AA31" s="212"/>
      <c r="AB31" s="200" t="e">
        <f>AA31+Y31+W31+U31+S31+Q31+O31+K31+M31+I31+#REF!+G31+E31</f>
        <v>#N/A</v>
      </c>
      <c r="AC31" s="203">
        <f>'MERCADO LABORAL'!C37</f>
        <v>1800000</v>
      </c>
      <c r="AD31" s="204"/>
    </row>
    <row r="32" spans="1:42" ht="15.75" customHeight="1">
      <c r="B32" s="205">
        <v>22</v>
      </c>
      <c r="C32" s="207" t="s">
        <v>95</v>
      </c>
      <c r="D32" s="199"/>
      <c r="E32" s="256" t="e">
        <f>VLOOKUP(D32,PUNTOS!$B$7:$D$11,3,0)</f>
        <v>#N/A</v>
      </c>
      <c r="F32" s="211"/>
      <c r="G32" s="202" t="e">
        <f>VLOOKUP(F32,PUNTOS!$B$19:$D$23,3,0)</f>
        <v>#N/A</v>
      </c>
      <c r="H32" s="211"/>
      <c r="I32" s="202" t="e">
        <f>VLOOKUP(H32,PUNTOS!$B$42:$D$45,3,0)</f>
        <v>#N/A</v>
      </c>
      <c r="J32" s="199"/>
      <c r="K32" s="200" t="e">
        <f>VLOOKUP(J32,PUNTOS!$B$42:$D$45,3,0)</f>
        <v>#N/A</v>
      </c>
      <c r="L32" s="208"/>
      <c r="M32" s="212"/>
      <c r="N32" s="199"/>
      <c r="O32" s="200"/>
      <c r="P32" s="201"/>
      <c r="Q32" s="212"/>
      <c r="R32" s="199"/>
      <c r="S32" s="200"/>
      <c r="T32" s="211"/>
      <c r="U32" s="212"/>
      <c r="V32" s="199"/>
      <c r="W32" s="200"/>
      <c r="X32" s="201"/>
      <c r="Y32" s="212"/>
      <c r="Z32" s="211"/>
      <c r="AA32" s="212"/>
      <c r="AB32" s="200" t="e">
        <f>AA32+Y32+W32+U32+S32+Q32+O32+K32+M32+I32+#REF!+G32+E32</f>
        <v>#N/A</v>
      </c>
      <c r="AC32" s="203">
        <f>'MERCADO LABORAL'!C38</f>
        <v>1600000</v>
      </c>
      <c r="AD32" s="204"/>
    </row>
    <row r="33" spans="2:30" ht="15.75" customHeight="1">
      <c r="B33" s="205">
        <v>23</v>
      </c>
      <c r="C33" s="207" t="s">
        <v>96</v>
      </c>
      <c r="D33" s="199"/>
      <c r="E33" s="256" t="e">
        <f>VLOOKUP(D33,PUNTOS!$B$7:$D$11,3,0)</f>
        <v>#N/A</v>
      </c>
      <c r="F33" s="211"/>
      <c r="G33" s="202" t="e">
        <f>VLOOKUP(F33,PUNTOS!$B$19:$D$23,3,0)</f>
        <v>#N/A</v>
      </c>
      <c r="H33" s="211"/>
      <c r="I33" s="202" t="e">
        <f>VLOOKUP(H33,PUNTOS!$B$42:$D$45,3,0)</f>
        <v>#N/A</v>
      </c>
      <c r="J33" s="199"/>
      <c r="K33" s="200" t="e">
        <f>VLOOKUP(J33,PUNTOS!$B$42:$D$45,3,0)</f>
        <v>#N/A</v>
      </c>
      <c r="L33" s="208"/>
      <c r="M33" s="212"/>
      <c r="N33" s="199"/>
      <c r="O33" s="200"/>
      <c r="P33" s="201"/>
      <c r="Q33" s="212"/>
      <c r="R33" s="199"/>
      <c r="S33" s="200"/>
      <c r="T33" s="211"/>
      <c r="U33" s="212"/>
      <c r="V33" s="199"/>
      <c r="W33" s="200"/>
      <c r="X33" s="201"/>
      <c r="Y33" s="212"/>
      <c r="Z33" s="211"/>
      <c r="AA33" s="212"/>
      <c r="AB33" s="200" t="e">
        <f>AA33+Y33+W33+U33+S33+Q33+O33+K33+M33+I33+#REF!+G33+E33</f>
        <v>#N/A</v>
      </c>
      <c r="AC33" s="203">
        <f>'MERCADO LABORAL'!C39</f>
        <v>1400000</v>
      </c>
      <c r="AD33" s="204"/>
    </row>
    <row r="34" spans="2:30" ht="15.75" customHeight="1">
      <c r="B34" s="205">
        <v>24</v>
      </c>
      <c r="C34" s="207" t="s">
        <v>98</v>
      </c>
      <c r="D34" s="199"/>
      <c r="E34" s="256" t="e">
        <f>VLOOKUP(D34,PUNTOS!$B$7:$D$11,3,0)</f>
        <v>#N/A</v>
      </c>
      <c r="F34" s="211"/>
      <c r="G34" s="202" t="e">
        <f>VLOOKUP(F34,PUNTOS!$B$19:$D$23,3,0)</f>
        <v>#N/A</v>
      </c>
      <c r="H34" s="211"/>
      <c r="I34" s="202" t="e">
        <f>VLOOKUP(H34,PUNTOS!$B$42:$D$45,3,0)</f>
        <v>#N/A</v>
      </c>
      <c r="J34" s="199"/>
      <c r="K34" s="200" t="e">
        <f>VLOOKUP(J34,PUNTOS!$B$42:$D$45,3,0)</f>
        <v>#N/A</v>
      </c>
      <c r="L34" s="208"/>
      <c r="M34" s="212"/>
      <c r="N34" s="199"/>
      <c r="O34" s="200"/>
      <c r="P34" s="201"/>
      <c r="Q34" s="212"/>
      <c r="R34" s="199"/>
      <c r="S34" s="200"/>
      <c r="T34" s="211"/>
      <c r="U34" s="212"/>
      <c r="V34" s="199"/>
      <c r="W34" s="200"/>
      <c r="X34" s="201"/>
      <c r="Y34" s="212"/>
      <c r="Z34" s="211"/>
      <c r="AA34" s="212"/>
      <c r="AB34" s="200" t="e">
        <f>AA34+Y34+W34+U34+S34+Q34+O34+K34+M34+I34+#REF!+G34+E34</f>
        <v>#N/A</v>
      </c>
      <c r="AC34" s="203">
        <f>'MERCADO LABORAL'!C42</f>
        <v>1800000</v>
      </c>
      <c r="AD34" s="204"/>
    </row>
    <row r="35" spans="2:30" ht="15.75" customHeight="1">
      <c r="B35" s="205">
        <v>25</v>
      </c>
      <c r="C35" s="207" t="s">
        <v>99</v>
      </c>
      <c r="D35" s="199"/>
      <c r="E35" s="256" t="e">
        <f>VLOOKUP(D35,PUNTOS!$B$7:$D$11,3,0)</f>
        <v>#N/A</v>
      </c>
      <c r="F35" s="211"/>
      <c r="G35" s="202" t="e">
        <f>VLOOKUP(F35,PUNTOS!$B$19:$D$23,3,0)</f>
        <v>#N/A</v>
      </c>
      <c r="H35" s="211"/>
      <c r="I35" s="202" t="e">
        <f>VLOOKUP(H35,PUNTOS!$B$42:$D$45,3,0)</f>
        <v>#N/A</v>
      </c>
      <c r="J35" s="199"/>
      <c r="K35" s="200" t="e">
        <f>VLOOKUP(J35,PUNTOS!$B$42:$D$45,3,0)</f>
        <v>#N/A</v>
      </c>
      <c r="L35" s="208"/>
      <c r="M35" s="212"/>
      <c r="N35" s="199"/>
      <c r="O35" s="200"/>
      <c r="P35" s="201"/>
      <c r="Q35" s="212"/>
      <c r="R35" s="199"/>
      <c r="S35" s="200"/>
      <c r="T35" s="211"/>
      <c r="U35" s="212"/>
      <c r="V35" s="199"/>
      <c r="W35" s="200"/>
      <c r="X35" s="201"/>
      <c r="Y35" s="212"/>
      <c r="Z35" s="211"/>
      <c r="AA35" s="212"/>
      <c r="AB35" s="200" t="e">
        <f>AA35+Y35+W35+U35+S35+Q35+O35+K35+M35+I35+#REF!+G35+E35</f>
        <v>#N/A</v>
      </c>
      <c r="AC35" s="203">
        <f>'MERCADO LABORAL'!C43</f>
        <v>1600000</v>
      </c>
      <c r="AD35" s="204"/>
    </row>
    <row r="36" spans="2:30" ht="15.75" customHeight="1">
      <c r="B36" s="205">
        <v>26</v>
      </c>
      <c r="C36" s="207" t="s">
        <v>100</v>
      </c>
      <c r="D36" s="199"/>
      <c r="E36" s="256" t="e">
        <f>VLOOKUP(D36,PUNTOS!$B$7:$D$11,3,0)</f>
        <v>#N/A</v>
      </c>
      <c r="F36" s="211"/>
      <c r="G36" s="202" t="e">
        <f>VLOOKUP(F36,PUNTOS!$B$19:$D$23,3,0)</f>
        <v>#N/A</v>
      </c>
      <c r="H36" s="211"/>
      <c r="I36" s="202" t="e">
        <f>VLOOKUP(H36,PUNTOS!$B$42:$D$45,3,0)</f>
        <v>#N/A</v>
      </c>
      <c r="J36" s="199"/>
      <c r="K36" s="200" t="e">
        <f>VLOOKUP(J36,PUNTOS!$B$42:$D$45,3,0)</f>
        <v>#N/A</v>
      </c>
      <c r="L36" s="208"/>
      <c r="M36" s="212"/>
      <c r="N36" s="199"/>
      <c r="O36" s="200"/>
      <c r="P36" s="201"/>
      <c r="Q36" s="212"/>
      <c r="R36" s="199"/>
      <c r="S36" s="200"/>
      <c r="T36" s="211"/>
      <c r="U36" s="212"/>
      <c r="V36" s="199"/>
      <c r="W36" s="200"/>
      <c r="X36" s="201"/>
      <c r="Y36" s="212"/>
      <c r="Z36" s="211"/>
      <c r="AA36" s="212"/>
      <c r="AB36" s="200" t="e">
        <f>AA36+Y36+W36+U36+S36+Q36+O36+K36+M36+I36+#REF!+G36+E36</f>
        <v>#N/A</v>
      </c>
      <c r="AC36" s="203">
        <f>'MERCADO LABORAL'!C44</f>
        <v>1400000</v>
      </c>
      <c r="AD36" s="204"/>
    </row>
    <row r="37" spans="2:30" ht="15.75" customHeight="1">
      <c r="B37" s="205">
        <v>27</v>
      </c>
      <c r="C37" s="207" t="s">
        <v>102</v>
      </c>
      <c r="D37" s="199"/>
      <c r="E37" s="256" t="e">
        <f>VLOOKUP(D37,PUNTOS!$B$7:$D$11,3,0)</f>
        <v>#N/A</v>
      </c>
      <c r="F37" s="211"/>
      <c r="G37" s="202" t="e">
        <f>VLOOKUP(F37,PUNTOS!$B$19:$D$23,3,0)</f>
        <v>#N/A</v>
      </c>
      <c r="H37" s="211"/>
      <c r="I37" s="202" t="e">
        <f>VLOOKUP(H37,PUNTOS!$B$42:$D$45,3,0)</f>
        <v>#N/A</v>
      </c>
      <c r="J37" s="199"/>
      <c r="K37" s="200" t="e">
        <f>VLOOKUP(J37,PUNTOS!$B$42:$D$45,3,0)</f>
        <v>#N/A</v>
      </c>
      <c r="L37" s="208"/>
      <c r="M37" s="212"/>
      <c r="N37" s="199"/>
      <c r="O37" s="200"/>
      <c r="P37" s="201"/>
      <c r="Q37" s="212"/>
      <c r="R37" s="199"/>
      <c r="S37" s="200"/>
      <c r="T37" s="211"/>
      <c r="U37" s="212"/>
      <c r="V37" s="199"/>
      <c r="W37" s="200"/>
      <c r="X37" s="201"/>
      <c r="Y37" s="212"/>
      <c r="Z37" s="211"/>
      <c r="AA37" s="212"/>
      <c r="AB37" s="200" t="e">
        <f>AA37+Y37+W37+U37+S37+Q37+O37+K37+M37+I37+#REF!+G37+E37</f>
        <v>#N/A</v>
      </c>
      <c r="AC37" s="203">
        <f>'MERCADO LABORAL'!C47</f>
        <v>1800000</v>
      </c>
      <c r="AD37" s="204"/>
    </row>
    <row r="38" spans="2:30" ht="15.75" customHeight="1">
      <c r="B38" s="205">
        <v>28</v>
      </c>
      <c r="C38" s="207" t="s">
        <v>103</v>
      </c>
      <c r="D38" s="199"/>
      <c r="E38" s="256" t="e">
        <f>VLOOKUP(D38,PUNTOS!$B$7:$D$11,3,0)</f>
        <v>#N/A</v>
      </c>
      <c r="F38" s="211"/>
      <c r="G38" s="202" t="e">
        <f>VLOOKUP(F38,PUNTOS!$B$19:$D$23,3,0)</f>
        <v>#N/A</v>
      </c>
      <c r="H38" s="211"/>
      <c r="I38" s="202" t="e">
        <f>VLOOKUP(H38,PUNTOS!$B$42:$D$45,3,0)</f>
        <v>#N/A</v>
      </c>
      <c r="J38" s="199"/>
      <c r="K38" s="200" t="e">
        <f>VLOOKUP(J38,PUNTOS!$B$42:$D$45,3,0)</f>
        <v>#N/A</v>
      </c>
      <c r="L38" s="208"/>
      <c r="M38" s="212"/>
      <c r="N38" s="199"/>
      <c r="O38" s="200"/>
      <c r="P38" s="201"/>
      <c r="Q38" s="212"/>
      <c r="R38" s="199"/>
      <c r="S38" s="200"/>
      <c r="T38" s="211"/>
      <c r="U38" s="212"/>
      <c r="V38" s="199"/>
      <c r="W38" s="200"/>
      <c r="X38" s="201"/>
      <c r="Y38" s="212"/>
      <c r="Z38" s="211"/>
      <c r="AA38" s="212"/>
      <c r="AB38" s="200" t="e">
        <f>AA38+Y38+W38+U38+S38+Q38+O38+K38+M38+I38+#REF!+G38+E38</f>
        <v>#N/A</v>
      </c>
      <c r="AC38" s="203">
        <f>'MERCADO LABORAL'!C48</f>
        <v>1600000</v>
      </c>
      <c r="AD38" s="204"/>
    </row>
    <row r="39" spans="2:30" ht="15.75" customHeight="1">
      <c r="B39" s="205">
        <v>29</v>
      </c>
      <c r="C39" s="207" t="s">
        <v>104</v>
      </c>
      <c r="D39" s="199"/>
      <c r="E39" s="256" t="e">
        <f>VLOOKUP(D39,PUNTOS!$B$7:$D$11,3,0)</f>
        <v>#N/A</v>
      </c>
      <c r="F39" s="211"/>
      <c r="G39" s="202" t="e">
        <f>VLOOKUP(F39,PUNTOS!$B$19:$D$23,3,0)</f>
        <v>#N/A</v>
      </c>
      <c r="H39" s="211"/>
      <c r="I39" s="202" t="e">
        <f>VLOOKUP(H39,PUNTOS!$B$42:$D$45,3,0)</f>
        <v>#N/A</v>
      </c>
      <c r="J39" s="199"/>
      <c r="K39" s="200" t="e">
        <f>VLOOKUP(J39,PUNTOS!$B$42:$D$45,3,0)</f>
        <v>#N/A</v>
      </c>
      <c r="L39" s="208"/>
      <c r="M39" s="212"/>
      <c r="N39" s="199"/>
      <c r="O39" s="200"/>
      <c r="P39" s="201"/>
      <c r="Q39" s="212"/>
      <c r="R39" s="199"/>
      <c r="S39" s="200"/>
      <c r="T39" s="211"/>
      <c r="U39" s="212"/>
      <c r="V39" s="199"/>
      <c r="W39" s="200"/>
      <c r="X39" s="201"/>
      <c r="Y39" s="212"/>
      <c r="Z39" s="211"/>
      <c r="AA39" s="212"/>
      <c r="AB39" s="200" t="e">
        <f>AA39+Y39+W39+U39+S39+Q39+O39+K39+M39+I39+#REF!+G39+E39</f>
        <v>#N/A</v>
      </c>
      <c r="AC39" s="203">
        <f>'MERCADO LABORAL'!C49</f>
        <v>1400000</v>
      </c>
      <c r="AD39" s="204"/>
    </row>
    <row r="40" spans="2:30" ht="15.75" customHeight="1"/>
    <row r="41" spans="2:30" ht="15.75" customHeight="1"/>
    <row r="42" spans="2:30" ht="15.75" customHeight="1"/>
    <row r="43" spans="2:30" ht="15.75" customHeight="1"/>
    <row r="44" spans="2:30" ht="15.75" customHeight="1"/>
    <row r="45" spans="2:30" ht="15.75" customHeight="1"/>
    <row r="46" spans="2:30" ht="15.75" customHeight="1"/>
    <row r="47" spans="2:30" ht="15.75" customHeight="1"/>
    <row r="48" spans="2:30" ht="15.75" customHeight="1"/>
    <row r="49" spans="4:5" ht="15.75" customHeight="1"/>
    <row r="50" spans="4:5" ht="15.75" customHeight="1"/>
    <row r="51" spans="4:5" ht="15.75" customHeight="1"/>
    <row r="52" spans="4:5" ht="15.75" customHeight="1"/>
    <row r="53" spans="4:5" ht="15.75" customHeight="1"/>
    <row r="54" spans="4:5" ht="15.75" customHeight="1"/>
    <row r="55" spans="4:5" ht="15.75" customHeight="1"/>
    <row r="56" spans="4:5" ht="15.75" customHeight="1"/>
    <row r="57" spans="4:5" ht="15.75" customHeight="1"/>
    <row r="58" spans="4:5" ht="15.75" customHeight="1"/>
    <row r="59" spans="4:5" ht="15.75" customHeight="1"/>
    <row r="60" spans="4:5" ht="15.75" customHeight="1"/>
    <row r="61" spans="4:5" ht="15.75" customHeight="1">
      <c r="D61" s="215">
        <v>1</v>
      </c>
      <c r="E61">
        <f>VLOOKUP(D61,PUNTOS!B7:D11,3,0)</f>
        <v>0</v>
      </c>
    </row>
    <row r="62" spans="4:5" ht="15.75" customHeight="1">
      <c r="D62" s="215">
        <v>2</v>
      </c>
    </row>
    <row r="63" spans="4:5" ht="15.75" customHeight="1">
      <c r="D63" s="215">
        <v>3</v>
      </c>
    </row>
    <row r="64" spans="4:5" ht="15.75" customHeight="1">
      <c r="D64" s="215">
        <v>4</v>
      </c>
    </row>
    <row r="65" spans="4:12" ht="15.75" customHeight="1">
      <c r="D65" s="215">
        <v>5</v>
      </c>
      <c r="K65">
        <v>1</v>
      </c>
      <c r="L65">
        <f>VLOOKUP(K65,PUNTOS!B7:D11,3,0)</f>
        <v>0</v>
      </c>
    </row>
    <row r="66" spans="4:12" ht="15.75" customHeight="1">
      <c r="K66">
        <v>2</v>
      </c>
      <c r="L66">
        <f>VLOOKUP(K66,PUNTOS!B8:D12,3,0)</f>
        <v>0</v>
      </c>
    </row>
    <row r="67" spans="4:12" ht="15.75" customHeight="1">
      <c r="K67">
        <v>3</v>
      </c>
      <c r="L67">
        <f>VLOOKUP(K67,PUNTOS!B9:D13,3,0)</f>
        <v>0</v>
      </c>
    </row>
    <row r="68" spans="4:12" ht="15.75" customHeight="1">
      <c r="K68">
        <v>4</v>
      </c>
      <c r="L68">
        <f>VLOOKUP(K68,PUNTOS!B10:D14,3,0)</f>
        <v>0</v>
      </c>
    </row>
    <row r="69" spans="4:12" ht="15.75" customHeight="1">
      <c r="K69">
        <v>5</v>
      </c>
      <c r="L69">
        <f>VLOOKUP(K69,PUNTOS!B11:D15,3,0)</f>
        <v>0</v>
      </c>
    </row>
    <row r="70" spans="4:12" ht="15.75" customHeight="1">
      <c r="K70">
        <v>3</v>
      </c>
      <c r="L70">
        <f>VLOOKUP(K70,PUNTOS!B7:D11,3,0)</f>
        <v>0</v>
      </c>
    </row>
    <row r="71" spans="4:12" ht="15.75" customHeight="1"/>
    <row r="72" spans="4:12" ht="15.75" customHeight="1"/>
    <row r="73" spans="4:12" ht="15.75" customHeight="1"/>
    <row r="74" spans="4:12" ht="15.75" customHeight="1"/>
    <row r="75" spans="4:12" ht="15.75" customHeight="1"/>
    <row r="76" spans="4:12" ht="15.75" customHeight="1"/>
    <row r="77" spans="4:12" ht="15.75" customHeight="1"/>
    <row r="78" spans="4:12" ht="15.75" customHeight="1"/>
    <row r="79" spans="4:12" ht="15.75" customHeight="1"/>
    <row r="80" spans="4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K64:K70" xr:uid="{00000000-0001-0000-0800-000000000000}"/>
  <mergeCells count="51">
    <mergeCell ref="D9:E9"/>
    <mergeCell ref="F9:G9"/>
    <mergeCell ref="H9:I9"/>
    <mergeCell ref="J9:K9"/>
    <mergeCell ref="AB3:AD3"/>
    <mergeCell ref="AB4:AD4"/>
    <mergeCell ref="AB5:AD5"/>
    <mergeCell ref="D8:E8"/>
    <mergeCell ref="F8:G8"/>
    <mergeCell ref="H8:I8"/>
    <mergeCell ref="AB7:AB10"/>
    <mergeCell ref="AC7:AC10"/>
    <mergeCell ref="AD7:AD10"/>
    <mergeCell ref="Z8:AA8"/>
    <mergeCell ref="P9:Q9"/>
    <mergeCell ref="R9:S9"/>
    <mergeCell ref="B6:C6"/>
    <mergeCell ref="D6:G6"/>
    <mergeCell ref="Z6:AA6"/>
    <mergeCell ref="H6:O6"/>
    <mergeCell ref="P6:Y6"/>
    <mergeCell ref="B3:C5"/>
    <mergeCell ref="D3:AA5"/>
    <mergeCell ref="B7:B10"/>
    <mergeCell ref="C7:C10"/>
    <mergeCell ref="D7:E7"/>
    <mergeCell ref="F7:G7"/>
    <mergeCell ref="J8:K8"/>
    <mergeCell ref="L8:M8"/>
    <mergeCell ref="N8:O8"/>
    <mergeCell ref="P8:Q8"/>
    <mergeCell ref="R8:S8"/>
    <mergeCell ref="Z7:AA7"/>
    <mergeCell ref="X7:Y7"/>
    <mergeCell ref="X9:Y9"/>
    <mergeCell ref="Z9:AA9"/>
    <mergeCell ref="X8:Y8"/>
    <mergeCell ref="T9:U9"/>
    <mergeCell ref="V9:W9"/>
    <mergeCell ref="P7:Q7"/>
    <mergeCell ref="R7:S7"/>
    <mergeCell ref="T7:U7"/>
    <mergeCell ref="V7:W7"/>
    <mergeCell ref="T8:U8"/>
    <mergeCell ref="V8:W8"/>
    <mergeCell ref="H7:I7"/>
    <mergeCell ref="J7:K7"/>
    <mergeCell ref="L7:M7"/>
    <mergeCell ref="N7:O7"/>
    <mergeCell ref="N9:O9"/>
    <mergeCell ref="L9:M9"/>
  </mergeCells>
  <dataValidations count="3">
    <dataValidation type="list" allowBlank="1" showErrorMessage="1" sqref="D11:D39 F11:F39 H11:H39 J11:J39 L11:L39 N11:N39 P11:P39 R11:R39 T11:T39 V11:V39 X11:X39 Z11:Z39" xr:uid="{00000000-0002-0000-0800-000000000000}">
      <formula1>$D$61:$D$65</formula1>
    </dataValidation>
    <dataValidation type="list" allowBlank="1" showInputMessage="1" showErrorMessage="1" sqref="D61:D65 G78" xr:uid="{28050DCE-D0A9-455F-989B-F2AC1B0F0027}">
      <formula1>$D$61:$D$65</formula1>
    </dataValidation>
    <dataValidation type="list" allowBlank="1" showInputMessage="1" showErrorMessage="1" sqref="K70" xr:uid="{DEAEB763-598E-4C55-A3B8-8389FBC75D45}">
      <formula1>$K$65:$K$69</formula1>
    </dataValidation>
  </dataValidation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abSelected="1" workbookViewId="0">
      <selection activeCell="G12" sqref="G12"/>
    </sheetView>
  </sheetViews>
  <sheetFormatPr baseColWidth="10" defaultColWidth="14.42578125" defaultRowHeight="15" customHeight="1"/>
  <cols>
    <col min="1" max="1" width="10.28515625" customWidth="1"/>
    <col min="2" max="2" width="48" customWidth="1"/>
    <col min="3" max="3" width="19" customWidth="1"/>
    <col min="4" max="4" width="19.42578125" customWidth="1"/>
    <col min="5" max="5" width="17.5703125" customWidth="1"/>
    <col min="6" max="6" width="29.42578125" customWidth="1"/>
    <col min="7" max="7" width="18.28515625" customWidth="1"/>
    <col min="8" max="8" width="17.5703125" customWidth="1"/>
    <col min="9" max="9" width="16.5703125" customWidth="1"/>
    <col min="10" max="10" width="20.42578125" customWidth="1"/>
    <col min="11" max="11" width="36.28515625" customWidth="1"/>
    <col min="12" max="14" width="23.85546875" customWidth="1"/>
    <col min="15" max="17" width="11.42578125" customWidth="1"/>
    <col min="18" max="26" width="10.7109375" customWidth="1"/>
  </cols>
  <sheetData>
    <row r="1" spans="1:26">
      <c r="A1" s="216" t="s">
        <v>239</v>
      </c>
      <c r="B1" s="216" t="s">
        <v>240</v>
      </c>
      <c r="C1" s="216" t="s">
        <v>241</v>
      </c>
      <c r="D1" s="216" t="s">
        <v>242</v>
      </c>
      <c r="E1" s="216" t="s">
        <v>243</v>
      </c>
      <c r="F1" s="216" t="s">
        <v>244</v>
      </c>
      <c r="G1" s="216" t="s">
        <v>245</v>
      </c>
      <c r="H1" s="216" t="s">
        <v>246</v>
      </c>
      <c r="I1" s="216" t="s">
        <v>247</v>
      </c>
      <c r="J1" s="216" t="s">
        <v>248</v>
      </c>
      <c r="K1" s="216" t="s">
        <v>249</v>
      </c>
      <c r="L1" s="216" t="s">
        <v>250</v>
      </c>
      <c r="M1" s="217" t="s">
        <v>251</v>
      </c>
      <c r="N1" s="21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>
      <c r="A2" s="218">
        <v>1</v>
      </c>
      <c r="B2" s="95" t="s">
        <v>65</v>
      </c>
      <c r="C2" s="219" t="e">
        <f>'HOJA MAESTRA DE VALORACION'!AB11</f>
        <v>#N/A</v>
      </c>
      <c r="D2" s="220">
        <v>3700000</v>
      </c>
      <c r="E2" s="219" t="e">
        <f t="shared" ref="E2:E29" si="0">C2*C2</f>
        <v>#N/A</v>
      </c>
      <c r="F2" s="219" t="e">
        <f t="shared" ref="F2:F29" si="1">C2*C2*C2</f>
        <v>#N/A</v>
      </c>
      <c r="G2" s="219" t="e">
        <f t="shared" ref="G2:G29" si="2">C2*C2*C2*C2</f>
        <v>#N/A</v>
      </c>
      <c r="H2" s="219" t="e">
        <f t="shared" ref="H2:I2" si="3">D2*C2</f>
        <v>#N/A</v>
      </c>
      <c r="I2" s="219" t="e">
        <f t="shared" si="3"/>
        <v>#N/A</v>
      </c>
      <c r="J2" s="221" t="e">
        <f t="shared" ref="J2:J29" si="4">($Q$39*E2)+($Q$40*C2)+($Q$41)</f>
        <v>#N/A</v>
      </c>
      <c r="K2" s="221" t="e">
        <f t="shared" ref="K2:K29" si="5">($J$33/$A$29)</f>
        <v>#N/A</v>
      </c>
      <c r="L2" s="222" t="e">
        <f t="shared" ref="L2:L29" si="6">(J2-K2)^2</f>
        <v>#N/A</v>
      </c>
      <c r="M2" s="222" t="e">
        <f t="shared" ref="M2:M29" si="7">(D2-J2)^2</f>
        <v>#N/A</v>
      </c>
      <c r="N2" s="223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218">
        <v>2</v>
      </c>
      <c r="B3" s="224" t="s">
        <v>68</v>
      </c>
      <c r="C3" s="219" t="e">
        <f>'HOJA MAESTRA DE VALORACION'!AB13</f>
        <v>#N/A</v>
      </c>
      <c r="D3" s="221">
        <v>1800000</v>
      </c>
      <c r="E3" s="219" t="e">
        <f t="shared" si="0"/>
        <v>#N/A</v>
      </c>
      <c r="F3" s="219" t="e">
        <f t="shared" si="1"/>
        <v>#N/A</v>
      </c>
      <c r="G3" s="219" t="e">
        <f t="shared" si="2"/>
        <v>#N/A</v>
      </c>
      <c r="H3" s="219" t="e">
        <f t="shared" ref="H3:I3" si="8">D3*C3</f>
        <v>#N/A</v>
      </c>
      <c r="I3" s="219" t="e">
        <f t="shared" si="8"/>
        <v>#N/A</v>
      </c>
      <c r="J3" s="221" t="e">
        <f t="shared" si="4"/>
        <v>#N/A</v>
      </c>
      <c r="K3" s="221" t="e">
        <f t="shared" si="5"/>
        <v>#N/A</v>
      </c>
      <c r="L3" s="222" t="e">
        <f t="shared" si="6"/>
        <v>#N/A</v>
      </c>
      <c r="M3" s="222" t="e">
        <f t="shared" si="7"/>
        <v>#N/A</v>
      </c>
      <c r="N3" s="223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218">
        <v>3</v>
      </c>
      <c r="B4" s="224" t="s">
        <v>69</v>
      </c>
      <c r="C4" s="219" t="e">
        <f>'HOJA MAESTRA DE VALORACION'!AB14</f>
        <v>#N/A</v>
      </c>
      <c r="D4" s="221">
        <v>1600000</v>
      </c>
      <c r="E4" s="219" t="e">
        <f t="shared" si="0"/>
        <v>#N/A</v>
      </c>
      <c r="F4" s="219" t="e">
        <f t="shared" si="1"/>
        <v>#N/A</v>
      </c>
      <c r="G4" s="219" t="e">
        <f t="shared" si="2"/>
        <v>#N/A</v>
      </c>
      <c r="H4" s="219" t="e">
        <f t="shared" ref="H4:I4" si="9">D4*C4</f>
        <v>#N/A</v>
      </c>
      <c r="I4" s="219" t="e">
        <f t="shared" si="9"/>
        <v>#N/A</v>
      </c>
      <c r="J4" s="221" t="e">
        <f t="shared" si="4"/>
        <v>#N/A</v>
      </c>
      <c r="K4" s="221" t="e">
        <f t="shared" si="5"/>
        <v>#N/A</v>
      </c>
      <c r="L4" s="222" t="e">
        <f t="shared" si="6"/>
        <v>#N/A</v>
      </c>
      <c r="M4" s="222" t="e">
        <f t="shared" si="7"/>
        <v>#N/A</v>
      </c>
      <c r="N4" s="223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218">
        <v>4</v>
      </c>
      <c r="B5" s="224" t="s">
        <v>70</v>
      </c>
      <c r="C5" s="219" t="e">
        <f>'HOJA MAESTRA DE VALORACION'!AB15</f>
        <v>#N/A</v>
      </c>
      <c r="D5" s="221">
        <v>1400000</v>
      </c>
      <c r="E5" s="219" t="e">
        <f t="shared" si="0"/>
        <v>#N/A</v>
      </c>
      <c r="F5" s="219" t="e">
        <f t="shared" si="1"/>
        <v>#N/A</v>
      </c>
      <c r="G5" s="219" t="e">
        <f t="shared" si="2"/>
        <v>#N/A</v>
      </c>
      <c r="H5" s="219" t="e">
        <f t="shared" ref="H5:I5" si="10">D5*C5</f>
        <v>#N/A</v>
      </c>
      <c r="I5" s="219" t="e">
        <f t="shared" si="10"/>
        <v>#N/A</v>
      </c>
      <c r="J5" s="221" t="e">
        <f t="shared" si="4"/>
        <v>#N/A</v>
      </c>
      <c r="K5" s="221" t="e">
        <f t="shared" si="5"/>
        <v>#N/A</v>
      </c>
      <c r="L5" s="222" t="e">
        <f t="shared" si="6"/>
        <v>#N/A</v>
      </c>
      <c r="M5" s="222" t="e">
        <f t="shared" si="7"/>
        <v>#N/A</v>
      </c>
      <c r="N5" s="22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218">
        <v>5</v>
      </c>
      <c r="B6" s="224" t="s">
        <v>72</v>
      </c>
      <c r="C6" s="219" t="e">
        <f>'HOJA MAESTRA DE VALORACION'!AB16</f>
        <v>#N/A</v>
      </c>
      <c r="D6" s="221">
        <v>1800000</v>
      </c>
      <c r="E6" s="219" t="e">
        <f t="shared" si="0"/>
        <v>#N/A</v>
      </c>
      <c r="F6" s="219" t="e">
        <f t="shared" si="1"/>
        <v>#N/A</v>
      </c>
      <c r="G6" s="219" t="e">
        <f t="shared" si="2"/>
        <v>#N/A</v>
      </c>
      <c r="H6" s="219" t="e">
        <f t="shared" ref="H6:I6" si="11">D6*C6</f>
        <v>#N/A</v>
      </c>
      <c r="I6" s="219" t="e">
        <f t="shared" si="11"/>
        <v>#N/A</v>
      </c>
      <c r="J6" s="221" t="e">
        <f t="shared" si="4"/>
        <v>#N/A</v>
      </c>
      <c r="K6" s="221" t="e">
        <f t="shared" si="5"/>
        <v>#N/A</v>
      </c>
      <c r="L6" s="222" t="e">
        <f t="shared" si="6"/>
        <v>#N/A</v>
      </c>
      <c r="M6" s="222" t="e">
        <f t="shared" si="7"/>
        <v>#N/A</v>
      </c>
      <c r="N6" s="223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218">
        <v>6</v>
      </c>
      <c r="B7" s="224" t="s">
        <v>73</v>
      </c>
      <c r="C7" s="219" t="e">
        <f>'HOJA MAESTRA DE VALORACION'!AB17</f>
        <v>#N/A</v>
      </c>
      <c r="D7" s="221">
        <v>1600000</v>
      </c>
      <c r="E7" s="219" t="e">
        <f t="shared" si="0"/>
        <v>#N/A</v>
      </c>
      <c r="F7" s="219" t="e">
        <f t="shared" si="1"/>
        <v>#N/A</v>
      </c>
      <c r="G7" s="219" t="e">
        <f t="shared" si="2"/>
        <v>#N/A</v>
      </c>
      <c r="H7" s="219" t="e">
        <f t="shared" ref="H7:I7" si="12">D7*C7</f>
        <v>#N/A</v>
      </c>
      <c r="I7" s="219" t="e">
        <f t="shared" si="12"/>
        <v>#N/A</v>
      </c>
      <c r="J7" s="221" t="e">
        <f t="shared" si="4"/>
        <v>#N/A</v>
      </c>
      <c r="K7" s="221" t="e">
        <f t="shared" si="5"/>
        <v>#N/A</v>
      </c>
      <c r="L7" s="222" t="e">
        <f t="shared" si="6"/>
        <v>#N/A</v>
      </c>
      <c r="M7" s="222" t="e">
        <f t="shared" si="7"/>
        <v>#N/A</v>
      </c>
      <c r="N7" s="223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218">
        <v>7</v>
      </c>
      <c r="B8" s="224" t="s">
        <v>74</v>
      </c>
      <c r="C8" s="219" t="e">
        <f>'HOJA MAESTRA DE VALORACION'!AB18</f>
        <v>#N/A</v>
      </c>
      <c r="D8" s="221">
        <v>1400000</v>
      </c>
      <c r="E8" s="219" t="e">
        <f t="shared" si="0"/>
        <v>#N/A</v>
      </c>
      <c r="F8" s="219" t="e">
        <f t="shared" si="1"/>
        <v>#N/A</v>
      </c>
      <c r="G8" s="219" t="e">
        <f t="shared" si="2"/>
        <v>#N/A</v>
      </c>
      <c r="H8" s="219" t="e">
        <f t="shared" ref="H8:I8" si="13">D8*C8</f>
        <v>#N/A</v>
      </c>
      <c r="I8" s="219" t="e">
        <f t="shared" si="13"/>
        <v>#N/A</v>
      </c>
      <c r="J8" s="221" t="e">
        <f t="shared" si="4"/>
        <v>#N/A</v>
      </c>
      <c r="K8" s="221" t="e">
        <f t="shared" si="5"/>
        <v>#N/A</v>
      </c>
      <c r="L8" s="222" t="e">
        <f t="shared" si="6"/>
        <v>#N/A</v>
      </c>
      <c r="M8" s="222" t="e">
        <f t="shared" si="7"/>
        <v>#N/A</v>
      </c>
      <c r="N8" s="223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218">
        <v>8</v>
      </c>
      <c r="B9" s="224" t="s">
        <v>77</v>
      </c>
      <c r="C9" s="219" t="e">
        <f>'HOJA MAESTRA DE VALORACION'!AB19</f>
        <v>#N/A</v>
      </c>
      <c r="D9" s="221">
        <v>1800000</v>
      </c>
      <c r="E9" s="219" t="e">
        <f t="shared" si="0"/>
        <v>#N/A</v>
      </c>
      <c r="F9" s="219" t="e">
        <f t="shared" si="1"/>
        <v>#N/A</v>
      </c>
      <c r="G9" s="219" t="e">
        <f t="shared" si="2"/>
        <v>#N/A</v>
      </c>
      <c r="H9" s="219" t="e">
        <f t="shared" ref="H9:I9" si="14">D9*C9</f>
        <v>#N/A</v>
      </c>
      <c r="I9" s="219" t="e">
        <f t="shared" si="14"/>
        <v>#N/A</v>
      </c>
      <c r="J9" s="221" t="e">
        <f t="shared" si="4"/>
        <v>#N/A</v>
      </c>
      <c r="K9" s="221" t="e">
        <f t="shared" si="5"/>
        <v>#N/A</v>
      </c>
      <c r="L9" s="222" t="e">
        <f t="shared" si="6"/>
        <v>#N/A</v>
      </c>
      <c r="M9" s="222" t="e">
        <f t="shared" si="7"/>
        <v>#N/A</v>
      </c>
      <c r="N9" s="223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218">
        <v>9</v>
      </c>
      <c r="B10" s="224" t="s">
        <v>78</v>
      </c>
      <c r="C10" s="219" t="e">
        <f>'HOJA MAESTRA DE VALORACION'!AB20</f>
        <v>#N/A</v>
      </c>
      <c r="D10" s="221">
        <v>1600000</v>
      </c>
      <c r="E10" s="219" t="e">
        <f t="shared" si="0"/>
        <v>#N/A</v>
      </c>
      <c r="F10" s="219" t="e">
        <f t="shared" si="1"/>
        <v>#N/A</v>
      </c>
      <c r="G10" s="219" t="e">
        <f t="shared" si="2"/>
        <v>#N/A</v>
      </c>
      <c r="H10" s="219" t="e">
        <f t="shared" ref="H10:I10" si="15">D10*C10</f>
        <v>#N/A</v>
      </c>
      <c r="I10" s="219" t="e">
        <f t="shared" si="15"/>
        <v>#N/A</v>
      </c>
      <c r="J10" s="221" t="e">
        <f t="shared" si="4"/>
        <v>#N/A</v>
      </c>
      <c r="K10" s="221" t="e">
        <f t="shared" si="5"/>
        <v>#N/A</v>
      </c>
      <c r="L10" s="222" t="e">
        <f t="shared" si="6"/>
        <v>#N/A</v>
      </c>
      <c r="M10" s="222" t="e">
        <f t="shared" si="7"/>
        <v>#N/A</v>
      </c>
      <c r="N10" s="223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218">
        <v>10</v>
      </c>
      <c r="B11" s="224" t="s">
        <v>79</v>
      </c>
      <c r="C11" s="219" t="e">
        <f>'HOJA MAESTRA DE VALORACION'!AB21</f>
        <v>#N/A</v>
      </c>
      <c r="D11" s="221">
        <v>1400000</v>
      </c>
      <c r="E11" s="219" t="e">
        <f t="shared" si="0"/>
        <v>#N/A</v>
      </c>
      <c r="F11" s="219" t="e">
        <f t="shared" si="1"/>
        <v>#N/A</v>
      </c>
      <c r="G11" s="219" t="e">
        <f t="shared" si="2"/>
        <v>#N/A</v>
      </c>
      <c r="H11" s="219" t="e">
        <f t="shared" ref="H11:I11" si="16">D11*C11</f>
        <v>#N/A</v>
      </c>
      <c r="I11" s="219" t="e">
        <f t="shared" si="16"/>
        <v>#N/A</v>
      </c>
      <c r="J11" s="221" t="e">
        <f t="shared" si="4"/>
        <v>#N/A</v>
      </c>
      <c r="K11" s="221" t="e">
        <f t="shared" si="5"/>
        <v>#N/A</v>
      </c>
      <c r="L11" s="222" t="e">
        <f t="shared" si="6"/>
        <v>#N/A</v>
      </c>
      <c r="M11" s="222" t="e">
        <f t="shared" si="7"/>
        <v>#N/A</v>
      </c>
      <c r="N11" s="22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218">
        <v>11</v>
      </c>
      <c r="B12" s="224" t="s">
        <v>77</v>
      </c>
      <c r="C12" s="219" t="e">
        <f>'HOJA MAESTRA DE VALORACION'!AB22</f>
        <v>#N/A</v>
      </c>
      <c r="D12" s="221">
        <v>1800000</v>
      </c>
      <c r="E12" s="219" t="e">
        <f t="shared" si="0"/>
        <v>#N/A</v>
      </c>
      <c r="F12" s="219" t="e">
        <f t="shared" si="1"/>
        <v>#N/A</v>
      </c>
      <c r="G12" s="219" t="e">
        <f t="shared" si="2"/>
        <v>#N/A</v>
      </c>
      <c r="H12" s="219" t="e">
        <f t="shared" ref="H12:I12" si="17">D12*C12</f>
        <v>#N/A</v>
      </c>
      <c r="I12" s="219" t="e">
        <f t="shared" si="17"/>
        <v>#N/A</v>
      </c>
      <c r="J12" s="221" t="e">
        <f t="shared" si="4"/>
        <v>#N/A</v>
      </c>
      <c r="K12" s="221" t="e">
        <f t="shared" si="5"/>
        <v>#N/A</v>
      </c>
      <c r="L12" s="222" t="e">
        <f t="shared" si="6"/>
        <v>#N/A</v>
      </c>
      <c r="M12" s="222" t="e">
        <f t="shared" si="7"/>
        <v>#N/A</v>
      </c>
      <c r="N12" s="223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218">
        <v>12</v>
      </c>
      <c r="B13" s="224" t="s">
        <v>81</v>
      </c>
      <c r="C13" s="219" t="e">
        <f>'HOJA MAESTRA DE VALORACION'!AB23</f>
        <v>#N/A</v>
      </c>
      <c r="D13" s="221">
        <v>1600000</v>
      </c>
      <c r="E13" s="219" t="e">
        <f t="shared" si="0"/>
        <v>#N/A</v>
      </c>
      <c r="F13" s="219" t="e">
        <f t="shared" si="1"/>
        <v>#N/A</v>
      </c>
      <c r="G13" s="219" t="e">
        <f t="shared" si="2"/>
        <v>#N/A</v>
      </c>
      <c r="H13" s="219" t="e">
        <f t="shared" ref="H13:I13" si="18">D13*C13</f>
        <v>#N/A</v>
      </c>
      <c r="I13" s="219" t="e">
        <f t="shared" si="18"/>
        <v>#N/A</v>
      </c>
      <c r="J13" s="221" t="e">
        <f t="shared" si="4"/>
        <v>#N/A</v>
      </c>
      <c r="K13" s="221" t="e">
        <f t="shared" si="5"/>
        <v>#N/A</v>
      </c>
      <c r="L13" s="222" t="e">
        <f t="shared" si="6"/>
        <v>#N/A</v>
      </c>
      <c r="M13" s="222" t="e">
        <f t="shared" si="7"/>
        <v>#N/A</v>
      </c>
      <c r="N13" s="223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218">
        <v>13</v>
      </c>
      <c r="B14" s="224" t="s">
        <v>79</v>
      </c>
      <c r="C14" s="219" t="e">
        <f>'HOJA MAESTRA DE VALORACION'!AB24</f>
        <v>#N/A</v>
      </c>
      <c r="D14" s="221">
        <v>1400000</v>
      </c>
      <c r="E14" s="219" t="e">
        <f t="shared" si="0"/>
        <v>#N/A</v>
      </c>
      <c r="F14" s="219" t="e">
        <f t="shared" si="1"/>
        <v>#N/A</v>
      </c>
      <c r="G14" s="219" t="e">
        <f t="shared" si="2"/>
        <v>#N/A</v>
      </c>
      <c r="H14" s="219" t="e">
        <f t="shared" ref="H14:I14" si="19">D14*C14</f>
        <v>#N/A</v>
      </c>
      <c r="I14" s="219" t="e">
        <f t="shared" si="19"/>
        <v>#N/A</v>
      </c>
      <c r="J14" s="221" t="e">
        <f t="shared" si="4"/>
        <v>#N/A</v>
      </c>
      <c r="K14" s="221" t="e">
        <f t="shared" si="5"/>
        <v>#N/A</v>
      </c>
      <c r="L14" s="222" t="e">
        <f t="shared" si="6"/>
        <v>#N/A</v>
      </c>
      <c r="M14" s="222" t="e">
        <f t="shared" si="7"/>
        <v>#N/A</v>
      </c>
      <c r="N14" s="223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218">
        <v>14</v>
      </c>
      <c r="B15" s="224" t="s">
        <v>83</v>
      </c>
      <c r="C15" s="219" t="e">
        <f>'HOJA MAESTRA DE VALORACION'!AB25</f>
        <v>#N/A</v>
      </c>
      <c r="D15" s="221">
        <v>1800000</v>
      </c>
      <c r="E15" s="219" t="e">
        <f t="shared" si="0"/>
        <v>#N/A</v>
      </c>
      <c r="F15" s="219" t="e">
        <f t="shared" si="1"/>
        <v>#N/A</v>
      </c>
      <c r="G15" s="219" t="e">
        <f t="shared" si="2"/>
        <v>#N/A</v>
      </c>
      <c r="H15" s="219" t="e">
        <f t="shared" ref="H15:I15" si="20">D15*C15</f>
        <v>#N/A</v>
      </c>
      <c r="I15" s="219" t="e">
        <f t="shared" si="20"/>
        <v>#N/A</v>
      </c>
      <c r="J15" s="221" t="e">
        <f t="shared" si="4"/>
        <v>#N/A</v>
      </c>
      <c r="K15" s="221" t="e">
        <f t="shared" si="5"/>
        <v>#N/A</v>
      </c>
      <c r="L15" s="222" t="e">
        <f t="shared" si="6"/>
        <v>#N/A</v>
      </c>
      <c r="M15" s="222" t="e">
        <f t="shared" si="7"/>
        <v>#N/A</v>
      </c>
      <c r="N15" s="223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218">
        <v>15</v>
      </c>
      <c r="B16" s="224" t="s">
        <v>85</v>
      </c>
      <c r="C16" s="219" t="e">
        <f>'HOJA MAESTRA DE VALORACION'!AB26</f>
        <v>#N/A</v>
      </c>
      <c r="D16" s="221">
        <v>1600000</v>
      </c>
      <c r="E16" s="219" t="e">
        <f t="shared" si="0"/>
        <v>#N/A</v>
      </c>
      <c r="F16" s="219" t="e">
        <f t="shared" si="1"/>
        <v>#N/A</v>
      </c>
      <c r="G16" s="219" t="e">
        <f t="shared" si="2"/>
        <v>#N/A</v>
      </c>
      <c r="H16" s="219" t="e">
        <f t="shared" ref="H16:I16" si="21">D16*C16</f>
        <v>#N/A</v>
      </c>
      <c r="I16" s="219" t="e">
        <f t="shared" si="21"/>
        <v>#N/A</v>
      </c>
      <c r="J16" s="221" t="e">
        <f t="shared" si="4"/>
        <v>#N/A</v>
      </c>
      <c r="K16" s="221" t="e">
        <f t="shared" si="5"/>
        <v>#N/A</v>
      </c>
      <c r="L16" s="222" t="e">
        <f t="shared" si="6"/>
        <v>#N/A</v>
      </c>
      <c r="M16" s="222" t="e">
        <f t="shared" si="7"/>
        <v>#N/A</v>
      </c>
      <c r="N16" s="223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218">
        <v>16</v>
      </c>
      <c r="B17" s="224" t="s">
        <v>87</v>
      </c>
      <c r="C17" s="219" t="e">
        <f>'HOJA MAESTRA DE VALORACION'!AB27</f>
        <v>#N/A</v>
      </c>
      <c r="D17" s="221">
        <v>1400000</v>
      </c>
      <c r="E17" s="219" t="e">
        <f t="shared" si="0"/>
        <v>#N/A</v>
      </c>
      <c r="F17" s="219" t="e">
        <f t="shared" si="1"/>
        <v>#N/A</v>
      </c>
      <c r="G17" s="219" t="e">
        <f t="shared" si="2"/>
        <v>#N/A</v>
      </c>
      <c r="H17" s="219" t="e">
        <f t="shared" ref="H17:I17" si="22">D17*C17</f>
        <v>#N/A</v>
      </c>
      <c r="I17" s="219" t="e">
        <f t="shared" si="22"/>
        <v>#N/A</v>
      </c>
      <c r="J17" s="221" t="e">
        <f t="shared" si="4"/>
        <v>#N/A</v>
      </c>
      <c r="K17" s="221" t="e">
        <f t="shared" si="5"/>
        <v>#N/A</v>
      </c>
      <c r="L17" s="222" t="e">
        <f t="shared" si="6"/>
        <v>#N/A</v>
      </c>
      <c r="M17" s="222" t="e">
        <f t="shared" si="7"/>
        <v>#N/A</v>
      </c>
      <c r="N17" s="223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218">
        <v>17</v>
      </c>
      <c r="B18" s="224" t="s">
        <v>90</v>
      </c>
      <c r="C18" s="219" t="e">
        <f>'HOJA MAESTRA DE VALORACION'!AB28</f>
        <v>#N/A</v>
      </c>
      <c r="D18" s="221">
        <v>1800000</v>
      </c>
      <c r="E18" s="219" t="e">
        <f t="shared" si="0"/>
        <v>#N/A</v>
      </c>
      <c r="F18" s="219" t="e">
        <f t="shared" si="1"/>
        <v>#N/A</v>
      </c>
      <c r="G18" s="219" t="e">
        <f t="shared" si="2"/>
        <v>#N/A</v>
      </c>
      <c r="H18" s="219" t="e">
        <f t="shared" ref="H18:I18" si="23">D18*C18</f>
        <v>#N/A</v>
      </c>
      <c r="I18" s="219" t="e">
        <f t="shared" si="23"/>
        <v>#N/A</v>
      </c>
      <c r="J18" s="221" t="e">
        <f t="shared" si="4"/>
        <v>#N/A</v>
      </c>
      <c r="K18" s="221" t="e">
        <f t="shared" si="5"/>
        <v>#N/A</v>
      </c>
      <c r="L18" s="222" t="e">
        <f t="shared" si="6"/>
        <v>#N/A</v>
      </c>
      <c r="M18" s="222" t="e">
        <f t="shared" si="7"/>
        <v>#N/A</v>
      </c>
      <c r="N18" s="223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218">
        <v>18</v>
      </c>
      <c r="B19" s="224" t="s">
        <v>91</v>
      </c>
      <c r="C19" s="219" t="e">
        <f>'HOJA MAESTRA DE VALORACION'!AB29</f>
        <v>#N/A</v>
      </c>
      <c r="D19" s="221">
        <v>1600000</v>
      </c>
      <c r="E19" s="219" t="e">
        <f t="shared" si="0"/>
        <v>#N/A</v>
      </c>
      <c r="F19" s="219" t="e">
        <f t="shared" si="1"/>
        <v>#N/A</v>
      </c>
      <c r="G19" s="219" t="e">
        <f t="shared" si="2"/>
        <v>#N/A</v>
      </c>
      <c r="H19" s="219" t="e">
        <f t="shared" ref="H19:I19" si="24">D19*C19</f>
        <v>#N/A</v>
      </c>
      <c r="I19" s="219" t="e">
        <f t="shared" si="24"/>
        <v>#N/A</v>
      </c>
      <c r="J19" s="221" t="e">
        <f t="shared" si="4"/>
        <v>#N/A</v>
      </c>
      <c r="K19" s="221" t="e">
        <f t="shared" si="5"/>
        <v>#N/A</v>
      </c>
      <c r="L19" s="222" t="e">
        <f t="shared" si="6"/>
        <v>#N/A</v>
      </c>
      <c r="M19" s="222" t="e">
        <f t="shared" si="7"/>
        <v>#N/A</v>
      </c>
      <c r="N19" s="223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218">
        <v>19</v>
      </c>
      <c r="B20" s="224" t="s">
        <v>92</v>
      </c>
      <c r="C20" s="219" t="e">
        <f>'HOJA MAESTRA DE VALORACION'!AB30</f>
        <v>#N/A</v>
      </c>
      <c r="D20" s="221">
        <v>1400000</v>
      </c>
      <c r="E20" s="219" t="e">
        <f t="shared" si="0"/>
        <v>#N/A</v>
      </c>
      <c r="F20" s="219" t="e">
        <f t="shared" si="1"/>
        <v>#N/A</v>
      </c>
      <c r="G20" s="219" t="e">
        <f t="shared" si="2"/>
        <v>#N/A</v>
      </c>
      <c r="H20" s="219" t="e">
        <f t="shared" ref="H20:I20" si="25">D20*C20</f>
        <v>#N/A</v>
      </c>
      <c r="I20" s="219" t="e">
        <f t="shared" si="25"/>
        <v>#N/A</v>
      </c>
      <c r="J20" s="221" t="e">
        <f t="shared" si="4"/>
        <v>#N/A</v>
      </c>
      <c r="K20" s="221" t="e">
        <f t="shared" si="5"/>
        <v>#N/A</v>
      </c>
      <c r="L20" s="222" t="e">
        <f t="shared" si="6"/>
        <v>#N/A</v>
      </c>
      <c r="M20" s="222" t="e">
        <f t="shared" si="7"/>
        <v>#N/A</v>
      </c>
      <c r="N20" s="223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218">
        <v>20</v>
      </c>
      <c r="B21" s="224" t="s">
        <v>94</v>
      </c>
      <c r="C21" s="219" t="e">
        <f>'HOJA MAESTRA DE VALORACION'!AB31</f>
        <v>#N/A</v>
      </c>
      <c r="D21" s="221">
        <v>1800000</v>
      </c>
      <c r="E21" s="219" t="e">
        <f t="shared" si="0"/>
        <v>#N/A</v>
      </c>
      <c r="F21" s="219" t="e">
        <f t="shared" si="1"/>
        <v>#N/A</v>
      </c>
      <c r="G21" s="219" t="e">
        <f t="shared" si="2"/>
        <v>#N/A</v>
      </c>
      <c r="H21" s="219" t="e">
        <f t="shared" ref="H21:I21" si="26">D21*C21</f>
        <v>#N/A</v>
      </c>
      <c r="I21" s="219" t="e">
        <f t="shared" si="26"/>
        <v>#N/A</v>
      </c>
      <c r="J21" s="221" t="e">
        <f t="shared" si="4"/>
        <v>#N/A</v>
      </c>
      <c r="K21" s="221" t="e">
        <f t="shared" si="5"/>
        <v>#N/A</v>
      </c>
      <c r="L21" s="222" t="e">
        <f t="shared" si="6"/>
        <v>#N/A</v>
      </c>
      <c r="M21" s="222" t="e">
        <f t="shared" si="7"/>
        <v>#N/A</v>
      </c>
      <c r="N21" s="223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218">
        <v>21</v>
      </c>
      <c r="B22" s="224" t="s">
        <v>95</v>
      </c>
      <c r="C22" s="219" t="e">
        <f>'HOJA MAESTRA DE VALORACION'!AB32</f>
        <v>#N/A</v>
      </c>
      <c r="D22" s="221">
        <v>1600000</v>
      </c>
      <c r="E22" s="219" t="e">
        <f t="shared" si="0"/>
        <v>#N/A</v>
      </c>
      <c r="F22" s="219" t="e">
        <f t="shared" si="1"/>
        <v>#N/A</v>
      </c>
      <c r="G22" s="219" t="e">
        <f t="shared" si="2"/>
        <v>#N/A</v>
      </c>
      <c r="H22" s="219" t="e">
        <f t="shared" ref="H22:I22" si="27">D22*C22</f>
        <v>#N/A</v>
      </c>
      <c r="I22" s="219" t="e">
        <f t="shared" si="27"/>
        <v>#N/A</v>
      </c>
      <c r="J22" s="221" t="e">
        <f t="shared" si="4"/>
        <v>#N/A</v>
      </c>
      <c r="K22" s="221" t="e">
        <f t="shared" si="5"/>
        <v>#N/A</v>
      </c>
      <c r="L22" s="222" t="e">
        <f t="shared" si="6"/>
        <v>#N/A</v>
      </c>
      <c r="M22" s="222" t="e">
        <f t="shared" si="7"/>
        <v>#N/A</v>
      </c>
      <c r="N22" s="223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218">
        <v>22</v>
      </c>
      <c r="B23" s="224" t="s">
        <v>96</v>
      </c>
      <c r="C23" s="219" t="e">
        <f>'HOJA MAESTRA DE VALORACION'!AB33</f>
        <v>#N/A</v>
      </c>
      <c r="D23" s="221">
        <v>1400000</v>
      </c>
      <c r="E23" s="219" t="e">
        <f t="shared" si="0"/>
        <v>#N/A</v>
      </c>
      <c r="F23" s="219" t="e">
        <f t="shared" si="1"/>
        <v>#N/A</v>
      </c>
      <c r="G23" s="219" t="e">
        <f t="shared" si="2"/>
        <v>#N/A</v>
      </c>
      <c r="H23" s="219" t="e">
        <f t="shared" ref="H23:I23" si="28">D23*C23</f>
        <v>#N/A</v>
      </c>
      <c r="I23" s="219" t="e">
        <f t="shared" si="28"/>
        <v>#N/A</v>
      </c>
      <c r="J23" s="221" t="e">
        <f t="shared" si="4"/>
        <v>#N/A</v>
      </c>
      <c r="K23" s="221" t="e">
        <f t="shared" si="5"/>
        <v>#N/A</v>
      </c>
      <c r="L23" s="222" t="e">
        <f t="shared" si="6"/>
        <v>#N/A</v>
      </c>
      <c r="M23" s="222" t="e">
        <f t="shared" si="7"/>
        <v>#N/A</v>
      </c>
      <c r="N23" s="223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218">
        <v>23</v>
      </c>
      <c r="B24" s="224" t="s">
        <v>98</v>
      </c>
      <c r="C24" s="219" t="e">
        <f>'HOJA MAESTRA DE VALORACION'!AB34</f>
        <v>#N/A</v>
      </c>
      <c r="D24" s="221">
        <v>1800000</v>
      </c>
      <c r="E24" s="219" t="e">
        <f t="shared" si="0"/>
        <v>#N/A</v>
      </c>
      <c r="F24" s="219" t="e">
        <f t="shared" si="1"/>
        <v>#N/A</v>
      </c>
      <c r="G24" s="219" t="e">
        <f t="shared" si="2"/>
        <v>#N/A</v>
      </c>
      <c r="H24" s="219" t="e">
        <f t="shared" ref="H24:I24" si="29">D24*C24</f>
        <v>#N/A</v>
      </c>
      <c r="I24" s="219" t="e">
        <f t="shared" si="29"/>
        <v>#N/A</v>
      </c>
      <c r="J24" s="221" t="e">
        <f t="shared" si="4"/>
        <v>#N/A</v>
      </c>
      <c r="K24" s="221" t="e">
        <f t="shared" si="5"/>
        <v>#N/A</v>
      </c>
      <c r="L24" s="222" t="e">
        <f t="shared" si="6"/>
        <v>#N/A</v>
      </c>
      <c r="M24" s="222" t="e">
        <f t="shared" si="7"/>
        <v>#N/A</v>
      </c>
      <c r="N24" s="223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218">
        <v>24</v>
      </c>
      <c r="B25" s="224" t="s">
        <v>99</v>
      </c>
      <c r="C25" s="219" t="e">
        <f>'HOJA MAESTRA DE VALORACION'!AB35</f>
        <v>#N/A</v>
      </c>
      <c r="D25" s="221">
        <v>1600000</v>
      </c>
      <c r="E25" s="219" t="e">
        <f t="shared" si="0"/>
        <v>#N/A</v>
      </c>
      <c r="F25" s="219" t="e">
        <f t="shared" si="1"/>
        <v>#N/A</v>
      </c>
      <c r="G25" s="219" t="e">
        <f t="shared" si="2"/>
        <v>#N/A</v>
      </c>
      <c r="H25" s="219" t="e">
        <f t="shared" ref="H25:I25" si="30">D25*C25</f>
        <v>#N/A</v>
      </c>
      <c r="I25" s="219" t="e">
        <f t="shared" si="30"/>
        <v>#N/A</v>
      </c>
      <c r="J25" s="221" t="e">
        <f t="shared" si="4"/>
        <v>#N/A</v>
      </c>
      <c r="K25" s="221" t="e">
        <f t="shared" si="5"/>
        <v>#N/A</v>
      </c>
      <c r="L25" s="222" t="e">
        <f t="shared" si="6"/>
        <v>#N/A</v>
      </c>
      <c r="M25" s="222" t="e">
        <f t="shared" si="7"/>
        <v>#N/A</v>
      </c>
      <c r="N25" s="223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218">
        <v>25</v>
      </c>
      <c r="B26" s="224" t="s">
        <v>100</v>
      </c>
      <c r="C26" s="219" t="e">
        <f>'HOJA MAESTRA DE VALORACION'!AB36</f>
        <v>#N/A</v>
      </c>
      <c r="D26" s="221">
        <v>1400000</v>
      </c>
      <c r="E26" s="219" t="e">
        <f t="shared" si="0"/>
        <v>#N/A</v>
      </c>
      <c r="F26" s="219" t="e">
        <f t="shared" si="1"/>
        <v>#N/A</v>
      </c>
      <c r="G26" s="219" t="e">
        <f t="shared" si="2"/>
        <v>#N/A</v>
      </c>
      <c r="H26" s="219" t="e">
        <f t="shared" ref="H26:I26" si="31">D26*C26</f>
        <v>#N/A</v>
      </c>
      <c r="I26" s="219" t="e">
        <f t="shared" si="31"/>
        <v>#N/A</v>
      </c>
      <c r="J26" s="221" t="e">
        <f t="shared" si="4"/>
        <v>#N/A</v>
      </c>
      <c r="K26" s="221" t="e">
        <f t="shared" si="5"/>
        <v>#N/A</v>
      </c>
      <c r="L26" s="222" t="e">
        <f t="shared" si="6"/>
        <v>#N/A</v>
      </c>
      <c r="M26" s="222" t="e">
        <f t="shared" si="7"/>
        <v>#N/A</v>
      </c>
      <c r="N26" s="223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218">
        <v>26</v>
      </c>
      <c r="B27" s="224" t="s">
        <v>102</v>
      </c>
      <c r="C27" s="219" t="e">
        <f>'HOJA MAESTRA DE VALORACION'!AB37</f>
        <v>#N/A</v>
      </c>
      <c r="D27" s="221">
        <v>1800000</v>
      </c>
      <c r="E27" s="219" t="e">
        <f t="shared" si="0"/>
        <v>#N/A</v>
      </c>
      <c r="F27" s="219" t="e">
        <f t="shared" si="1"/>
        <v>#N/A</v>
      </c>
      <c r="G27" s="219" t="e">
        <f t="shared" si="2"/>
        <v>#N/A</v>
      </c>
      <c r="H27" s="219" t="e">
        <f t="shared" ref="H27:I27" si="32">D27*C27</f>
        <v>#N/A</v>
      </c>
      <c r="I27" s="219" t="e">
        <f t="shared" si="32"/>
        <v>#N/A</v>
      </c>
      <c r="J27" s="221" t="e">
        <f t="shared" si="4"/>
        <v>#N/A</v>
      </c>
      <c r="K27" s="221" t="e">
        <f t="shared" si="5"/>
        <v>#N/A</v>
      </c>
      <c r="L27" s="222" t="e">
        <f t="shared" si="6"/>
        <v>#N/A</v>
      </c>
      <c r="M27" s="222" t="e">
        <f t="shared" si="7"/>
        <v>#N/A</v>
      </c>
      <c r="N27" s="223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218">
        <v>27</v>
      </c>
      <c r="B28" s="224" t="s">
        <v>103</v>
      </c>
      <c r="C28" s="219" t="e">
        <f>'HOJA MAESTRA DE VALORACION'!AB38</f>
        <v>#N/A</v>
      </c>
      <c r="D28" s="221">
        <v>1600000</v>
      </c>
      <c r="E28" s="219" t="e">
        <f t="shared" si="0"/>
        <v>#N/A</v>
      </c>
      <c r="F28" s="219" t="e">
        <f t="shared" si="1"/>
        <v>#N/A</v>
      </c>
      <c r="G28" s="219" t="e">
        <f t="shared" si="2"/>
        <v>#N/A</v>
      </c>
      <c r="H28" s="219" t="e">
        <f t="shared" ref="H28:I28" si="33">D28*C28</f>
        <v>#N/A</v>
      </c>
      <c r="I28" s="219" t="e">
        <f t="shared" si="33"/>
        <v>#N/A</v>
      </c>
      <c r="J28" s="221" t="e">
        <f t="shared" si="4"/>
        <v>#N/A</v>
      </c>
      <c r="K28" s="221" t="e">
        <f t="shared" si="5"/>
        <v>#N/A</v>
      </c>
      <c r="L28" s="222" t="e">
        <f t="shared" si="6"/>
        <v>#N/A</v>
      </c>
      <c r="M28" s="222" t="e">
        <f t="shared" si="7"/>
        <v>#N/A</v>
      </c>
      <c r="N28" s="223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218">
        <v>28</v>
      </c>
      <c r="B29" s="224" t="s">
        <v>104</v>
      </c>
      <c r="C29" s="219" t="e">
        <f>'HOJA MAESTRA DE VALORACION'!AB39</f>
        <v>#N/A</v>
      </c>
      <c r="D29" s="221">
        <v>1400000</v>
      </c>
      <c r="E29" s="219" t="e">
        <f t="shared" si="0"/>
        <v>#N/A</v>
      </c>
      <c r="F29" s="219" t="e">
        <f t="shared" si="1"/>
        <v>#N/A</v>
      </c>
      <c r="G29" s="219" t="e">
        <f t="shared" si="2"/>
        <v>#N/A</v>
      </c>
      <c r="H29" s="219" t="e">
        <f t="shared" ref="H29:I29" si="34">D29*C29</f>
        <v>#N/A</v>
      </c>
      <c r="I29" s="219" t="e">
        <f t="shared" si="34"/>
        <v>#N/A</v>
      </c>
      <c r="J29" s="221" t="e">
        <f t="shared" si="4"/>
        <v>#N/A</v>
      </c>
      <c r="K29" s="221" t="e">
        <f t="shared" si="5"/>
        <v>#N/A</v>
      </c>
      <c r="L29" s="222" t="e">
        <f t="shared" si="6"/>
        <v>#N/A</v>
      </c>
      <c r="M29" s="222" t="e">
        <f t="shared" si="7"/>
        <v>#N/A</v>
      </c>
      <c r="N29" s="223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225"/>
      <c r="B30" s="105"/>
      <c r="C30" s="223"/>
      <c r="D30" s="223"/>
      <c r="E30" s="223"/>
      <c r="F30" s="223"/>
      <c r="G30" s="223"/>
      <c r="H30" s="223"/>
      <c r="I30" s="223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225"/>
      <c r="B31" s="105"/>
      <c r="C31" s="223"/>
      <c r="D31" s="223"/>
      <c r="E31" s="223"/>
      <c r="F31" s="223"/>
      <c r="G31" s="223"/>
      <c r="H31" s="223"/>
      <c r="I31" s="223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225"/>
      <c r="B32" s="105"/>
      <c r="C32" s="216" t="s">
        <v>252</v>
      </c>
      <c r="D32" s="216" t="s">
        <v>253</v>
      </c>
      <c r="E32" s="216" t="s">
        <v>254</v>
      </c>
      <c r="F32" s="216" t="s">
        <v>255</v>
      </c>
      <c r="G32" s="216" t="s">
        <v>256</v>
      </c>
      <c r="H32" s="216" t="s">
        <v>246</v>
      </c>
      <c r="I32" s="216" t="s">
        <v>257</v>
      </c>
      <c r="J32" s="216" t="s">
        <v>248</v>
      </c>
      <c r="K32" s="216" t="s">
        <v>249</v>
      </c>
      <c r="L32" s="216" t="s">
        <v>250</v>
      </c>
      <c r="M32" s="216" t="s">
        <v>251</v>
      </c>
      <c r="N32" s="217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390" t="s">
        <v>258</v>
      </c>
      <c r="B33" s="270"/>
      <c r="C33" s="222" t="e">
        <f t="shared" ref="C33:M33" si="35">SUM(C2:C29)</f>
        <v>#N/A</v>
      </c>
      <c r="D33" s="221">
        <f t="shared" si="35"/>
        <v>46900000</v>
      </c>
      <c r="E33" s="222" t="e">
        <f t="shared" si="35"/>
        <v>#N/A</v>
      </c>
      <c r="F33" s="222" t="e">
        <f t="shared" si="35"/>
        <v>#N/A</v>
      </c>
      <c r="G33" s="222" t="e">
        <f t="shared" si="35"/>
        <v>#N/A</v>
      </c>
      <c r="H33" s="222" t="e">
        <f t="shared" si="35"/>
        <v>#N/A</v>
      </c>
      <c r="I33" s="222" t="e">
        <f t="shared" si="35"/>
        <v>#N/A</v>
      </c>
      <c r="J33" s="221" t="e">
        <f t="shared" si="35"/>
        <v>#N/A</v>
      </c>
      <c r="K33" s="221" t="e">
        <f t="shared" si="35"/>
        <v>#N/A</v>
      </c>
      <c r="L33" s="222" t="e">
        <f t="shared" si="35"/>
        <v>#N/A</v>
      </c>
      <c r="M33" s="222" t="e">
        <f t="shared" si="35"/>
        <v>#N/A</v>
      </c>
      <c r="N33" s="223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226" t="s">
        <v>259</v>
      </c>
      <c r="O35" s="227" t="e">
        <f>L33/M33</f>
        <v>#N/A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228" t="e">
        <f>+E33</f>
        <v>#N/A</v>
      </c>
      <c r="D36" s="223" t="e">
        <f>+C33</f>
        <v>#N/A</v>
      </c>
      <c r="E36" s="6">
        <v>30</v>
      </c>
      <c r="F36" s="6"/>
      <c r="G36" s="6"/>
      <c r="H36" s="229" t="e">
        <f t="shared" ref="H36:J36" si="36">C36</f>
        <v>#N/A</v>
      </c>
      <c r="I36" s="223" t="e">
        <f t="shared" si="36"/>
        <v>#N/A</v>
      </c>
      <c r="J36" s="230">
        <f t="shared" si="36"/>
        <v>30</v>
      </c>
      <c r="K36" s="6"/>
      <c r="L36" s="6"/>
      <c r="M36" s="6"/>
      <c r="N36" s="226" t="s">
        <v>260</v>
      </c>
      <c r="O36" s="227" t="e">
        <f>SQRT(O35)</f>
        <v>#N/A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231" t="e">
        <f>+F33</f>
        <v>#N/A</v>
      </c>
      <c r="D37" s="228" t="e">
        <f>+E33</f>
        <v>#N/A</v>
      </c>
      <c r="E37" s="223" t="e">
        <f>+C33</f>
        <v>#N/A</v>
      </c>
      <c r="F37" s="6"/>
      <c r="G37" s="6"/>
      <c r="H37" s="229" t="e">
        <f t="shared" ref="H37:J37" si="37">C37</f>
        <v>#N/A</v>
      </c>
      <c r="I37" s="232" t="e">
        <f t="shared" si="37"/>
        <v>#N/A</v>
      </c>
      <c r="J37" s="233" t="e">
        <f t="shared" si="37"/>
        <v>#N/A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234" t="e">
        <f>+G33</f>
        <v>#N/A</v>
      </c>
      <c r="D38" s="231" t="e">
        <f>+F33</f>
        <v>#N/A</v>
      </c>
      <c r="E38" s="228" t="e">
        <f>+E33</f>
        <v>#N/A</v>
      </c>
      <c r="F38" s="223" t="e">
        <f t="shared" ref="F38:F40" si="38">+C36*D37*E38</f>
        <v>#N/A</v>
      </c>
      <c r="G38" s="6"/>
      <c r="H38" s="232" t="e">
        <f t="shared" ref="H38:J38" si="39">C38</f>
        <v>#N/A</v>
      </c>
      <c r="I38" s="233" t="e">
        <f t="shared" si="39"/>
        <v>#N/A</v>
      </c>
      <c r="J38" s="235" t="e">
        <f t="shared" si="39"/>
        <v>#N/A</v>
      </c>
      <c r="K38" s="223" t="e">
        <f t="shared" ref="K38:K40" si="40">+J36*I37*H38</f>
        <v>#N/A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223">
        <v>4618356</v>
      </c>
      <c r="D39" s="234">
        <v>11636</v>
      </c>
      <c r="E39" s="236">
        <v>30</v>
      </c>
      <c r="F39" s="223" t="e">
        <f t="shared" si="38"/>
        <v>#N/A</v>
      </c>
      <c r="G39" s="6"/>
      <c r="H39" s="233">
        <f t="shared" ref="H39:J39" si="41">C39</f>
        <v>4618356</v>
      </c>
      <c r="I39" s="235">
        <f t="shared" si="41"/>
        <v>11636</v>
      </c>
      <c r="J39" s="6">
        <f t="shared" si="41"/>
        <v>30</v>
      </c>
      <c r="K39" s="223" t="e">
        <f t="shared" si="40"/>
        <v>#N/A</v>
      </c>
      <c r="L39" s="6"/>
      <c r="M39" s="6"/>
      <c r="N39" s="6"/>
      <c r="O39" s="6"/>
      <c r="P39" s="6" t="s">
        <v>261</v>
      </c>
      <c r="Q39" s="6" t="e">
        <f>+F52/F43</f>
        <v>#N/A</v>
      </c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223">
        <v>1871853398</v>
      </c>
      <c r="D40" s="223">
        <v>4618356</v>
      </c>
      <c r="E40" s="234">
        <v>11636</v>
      </c>
      <c r="F40" s="223" t="e">
        <f t="shared" si="38"/>
        <v>#N/A</v>
      </c>
      <c r="G40" s="6"/>
      <c r="H40" s="235">
        <f t="shared" ref="H40:J40" si="42">C40</f>
        <v>1871853398</v>
      </c>
      <c r="I40" s="223">
        <f t="shared" si="42"/>
        <v>4618356</v>
      </c>
      <c r="J40" s="223">
        <f t="shared" si="42"/>
        <v>11636</v>
      </c>
      <c r="K40" s="223" t="e">
        <f t="shared" si="40"/>
        <v>#N/A</v>
      </c>
      <c r="L40" s="6"/>
      <c r="M40" s="6"/>
      <c r="N40" s="6"/>
      <c r="O40" s="6"/>
      <c r="P40" s="6" t="s">
        <v>262</v>
      </c>
      <c r="Q40" s="6" t="e">
        <f>+F61/F43</f>
        <v>#N/A</v>
      </c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 t="s">
        <v>263</v>
      </c>
      <c r="Q41" s="6" t="e">
        <f>+F70/F43</f>
        <v>#N/A</v>
      </c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237" t="s">
        <v>264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222" t="e">
        <f>+F38+F39+F40-K38-K39-K40</f>
        <v>#N/A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238">
        <f>+D33</f>
        <v>46900000</v>
      </c>
      <c r="D45" s="223" t="e">
        <f>+C33</f>
        <v>#N/A</v>
      </c>
      <c r="E45" s="223">
        <f>+E36</f>
        <v>30</v>
      </c>
      <c r="F45" s="6"/>
      <c r="G45" s="6"/>
      <c r="H45" s="229">
        <f t="shared" ref="H45:J45" si="43">C45</f>
        <v>46900000</v>
      </c>
      <c r="I45" s="223" t="e">
        <f t="shared" si="43"/>
        <v>#N/A</v>
      </c>
      <c r="J45" s="239">
        <f t="shared" si="43"/>
        <v>30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240" t="e">
        <f>+H33</f>
        <v>#N/A</v>
      </c>
      <c r="D46" s="238" t="e">
        <f>+E33</f>
        <v>#N/A</v>
      </c>
      <c r="E46" s="223" t="e">
        <f>+C33</f>
        <v>#N/A</v>
      </c>
      <c r="F46" s="6"/>
      <c r="G46" s="6"/>
      <c r="H46" s="229" t="e">
        <f t="shared" ref="H46:J46" si="44">C46</f>
        <v>#N/A</v>
      </c>
      <c r="I46" s="239" t="e">
        <f t="shared" si="44"/>
        <v>#N/A</v>
      </c>
      <c r="J46" s="241" t="e">
        <f t="shared" si="44"/>
        <v>#N/A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242" t="e">
        <f>+I33</f>
        <v>#N/A</v>
      </c>
      <c r="D47" s="240" t="e">
        <f>+F33</f>
        <v>#N/A</v>
      </c>
      <c r="E47" s="238" t="e">
        <f>+E33</f>
        <v>#N/A</v>
      </c>
      <c r="F47" s="223" t="e">
        <f t="shared" ref="F47:F49" si="45">+C45*D46*E47</f>
        <v>#N/A</v>
      </c>
      <c r="G47" s="6"/>
      <c r="H47" s="239" t="e">
        <f t="shared" ref="H47:J47" si="46">C47</f>
        <v>#N/A</v>
      </c>
      <c r="I47" s="241" t="e">
        <f t="shared" si="46"/>
        <v>#N/A</v>
      </c>
      <c r="J47" s="243" t="e">
        <f t="shared" si="46"/>
        <v>#N/A</v>
      </c>
      <c r="K47" s="223" t="e">
        <f t="shared" ref="K47:K49" si="47">+J45*I46*H47</f>
        <v>#N/A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223">
        <v>50356210</v>
      </c>
      <c r="D48" s="242">
        <v>11636</v>
      </c>
      <c r="E48" s="240">
        <v>30</v>
      </c>
      <c r="F48" s="223" t="e">
        <f t="shared" si="45"/>
        <v>#N/A</v>
      </c>
      <c r="G48" s="6"/>
      <c r="H48" s="241">
        <f t="shared" ref="H48:J48" si="48">C48</f>
        <v>50356210</v>
      </c>
      <c r="I48" s="243">
        <f t="shared" si="48"/>
        <v>11636</v>
      </c>
      <c r="J48" s="223">
        <f t="shared" si="48"/>
        <v>30</v>
      </c>
      <c r="K48" s="223" t="e">
        <f t="shared" si="47"/>
        <v>#N/A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223">
        <v>20506658968</v>
      </c>
      <c r="D49" s="223">
        <v>4618356</v>
      </c>
      <c r="E49" s="242">
        <v>11636</v>
      </c>
      <c r="F49" s="223" t="e">
        <f t="shared" si="45"/>
        <v>#N/A</v>
      </c>
      <c r="G49" s="6"/>
      <c r="H49" s="243">
        <f t="shared" ref="H49:J49" si="49">C49</f>
        <v>20506658968</v>
      </c>
      <c r="I49" s="223">
        <f t="shared" si="49"/>
        <v>4618356</v>
      </c>
      <c r="J49" s="223">
        <f t="shared" si="49"/>
        <v>11636</v>
      </c>
      <c r="K49" s="223" t="e">
        <f t="shared" si="47"/>
        <v>#N/A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237" t="s">
        <v>200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222" t="e">
        <f>+F47+F48+F49-K47-K48-K49</f>
        <v>#N/A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244" t="e">
        <f>+E33</f>
        <v>#N/A</v>
      </c>
      <c r="D54" s="223">
        <f>+D33</f>
        <v>46900000</v>
      </c>
      <c r="E54" s="223">
        <v>30</v>
      </c>
      <c r="F54" s="6"/>
      <c r="G54" s="6"/>
      <c r="H54" s="229" t="e">
        <f t="shared" ref="H54:J54" si="50">C54</f>
        <v>#N/A</v>
      </c>
      <c r="I54" s="223">
        <f t="shared" si="50"/>
        <v>46900000</v>
      </c>
      <c r="J54" s="245">
        <f t="shared" si="50"/>
        <v>30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235" t="e">
        <f>+F33</f>
        <v>#N/A</v>
      </c>
      <c r="D55" s="244" t="e">
        <f>+H33</f>
        <v>#N/A</v>
      </c>
      <c r="E55" s="223" t="e">
        <f>+C33</f>
        <v>#N/A</v>
      </c>
      <c r="F55" s="6"/>
      <c r="G55" s="6"/>
      <c r="H55" s="229" t="e">
        <f t="shared" ref="H55:J55" si="51">C55</f>
        <v>#N/A</v>
      </c>
      <c r="I55" s="245" t="e">
        <f t="shared" si="51"/>
        <v>#N/A</v>
      </c>
      <c r="J55" s="246" t="e">
        <f t="shared" si="51"/>
        <v>#N/A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239" t="e">
        <f>+G33</f>
        <v>#N/A</v>
      </c>
      <c r="D56" s="235" t="e">
        <f>+I33</f>
        <v>#N/A</v>
      </c>
      <c r="E56" s="244" t="e">
        <f>+E33</f>
        <v>#N/A</v>
      </c>
      <c r="F56" s="223" t="e">
        <f t="shared" ref="F56:F58" si="52">+C54*D55*E56</f>
        <v>#N/A</v>
      </c>
      <c r="G56" s="6"/>
      <c r="H56" s="245" t="e">
        <f t="shared" ref="H56:J56" si="53">C56</f>
        <v>#N/A</v>
      </c>
      <c r="I56" s="246" t="e">
        <f t="shared" si="53"/>
        <v>#N/A</v>
      </c>
      <c r="J56" s="231" t="e">
        <f t="shared" si="53"/>
        <v>#N/A</v>
      </c>
      <c r="K56" s="223" t="e">
        <f t="shared" ref="K56:K58" si="54">+J54*I55*H56</f>
        <v>#N/A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223">
        <v>4618356</v>
      </c>
      <c r="D57" s="239">
        <v>50356210</v>
      </c>
      <c r="E57" s="235">
        <v>30</v>
      </c>
      <c r="F57" s="223" t="e">
        <f t="shared" si="52"/>
        <v>#N/A</v>
      </c>
      <c r="G57" s="6"/>
      <c r="H57" s="246">
        <f t="shared" ref="H57:J57" si="55">C57</f>
        <v>4618356</v>
      </c>
      <c r="I57" s="231">
        <f t="shared" si="55"/>
        <v>50356210</v>
      </c>
      <c r="J57" s="223">
        <f t="shared" si="55"/>
        <v>30</v>
      </c>
      <c r="K57" s="223" t="e">
        <f t="shared" si="54"/>
        <v>#N/A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223">
        <v>1871853398</v>
      </c>
      <c r="D58" s="223">
        <v>20506658968</v>
      </c>
      <c r="E58" s="239">
        <v>11636</v>
      </c>
      <c r="F58" s="223" t="e">
        <f t="shared" si="52"/>
        <v>#N/A</v>
      </c>
      <c r="G58" s="6"/>
      <c r="H58" s="231">
        <f t="shared" ref="H58:J58" si="56">C58</f>
        <v>1871853398</v>
      </c>
      <c r="I58" s="223">
        <f t="shared" si="56"/>
        <v>20506658968</v>
      </c>
      <c r="J58" s="223">
        <f t="shared" si="56"/>
        <v>11636</v>
      </c>
      <c r="K58" s="223" t="e">
        <f t="shared" si="54"/>
        <v>#N/A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237" t="s">
        <v>233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222" t="e">
        <f>F56+F57+F58-K56-K57-K58</f>
        <v>#N/A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247" t="e">
        <f>+E33</f>
        <v>#N/A</v>
      </c>
      <c r="D63" s="223" t="e">
        <f t="shared" ref="D63:E63" si="57">+C33</f>
        <v>#N/A</v>
      </c>
      <c r="E63" s="223">
        <f t="shared" si="57"/>
        <v>46900000</v>
      </c>
      <c r="F63" s="6"/>
      <c r="G63" s="6"/>
      <c r="H63" s="229" t="e">
        <f t="shared" ref="H63:J63" si="58">C63</f>
        <v>#N/A</v>
      </c>
      <c r="I63" s="223" t="e">
        <f t="shared" si="58"/>
        <v>#N/A</v>
      </c>
      <c r="J63" s="243">
        <f t="shared" si="58"/>
        <v>46900000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248" t="e">
        <f>+F33</f>
        <v>#N/A</v>
      </c>
      <c r="D64" s="247" t="e">
        <f>+E33</f>
        <v>#N/A</v>
      </c>
      <c r="E64" s="223" t="e">
        <f>+H33</f>
        <v>#N/A</v>
      </c>
      <c r="F64" s="6"/>
      <c r="G64" s="6"/>
      <c r="H64" s="229" t="e">
        <f t="shared" ref="H64:J64" si="59">C64</f>
        <v>#N/A</v>
      </c>
      <c r="I64" s="243" t="e">
        <f t="shared" si="59"/>
        <v>#N/A</v>
      </c>
      <c r="J64" s="248" t="e">
        <f t="shared" si="59"/>
        <v>#N/A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249" t="e">
        <f>+G33</f>
        <v>#N/A</v>
      </c>
      <c r="D65" s="248" t="e">
        <f>+F33</f>
        <v>#N/A</v>
      </c>
      <c r="E65" s="247" t="e">
        <f>+I33</f>
        <v>#N/A</v>
      </c>
      <c r="F65" s="223" t="e">
        <f t="shared" ref="F65:F67" si="60">+C63*D64*E65</f>
        <v>#N/A</v>
      </c>
      <c r="G65" s="6"/>
      <c r="H65" s="243" t="e">
        <f t="shared" ref="H65:J65" si="61">C65</f>
        <v>#N/A</v>
      </c>
      <c r="I65" s="248" t="e">
        <f t="shared" si="61"/>
        <v>#N/A</v>
      </c>
      <c r="J65" s="240" t="e">
        <f t="shared" si="61"/>
        <v>#N/A</v>
      </c>
      <c r="K65" s="223" t="e">
        <f t="shared" ref="K65:K67" si="62">+J63*I64*H65</f>
        <v>#N/A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223">
        <v>4618356</v>
      </c>
      <c r="D66" s="249">
        <v>11636</v>
      </c>
      <c r="E66" s="248">
        <v>50356210</v>
      </c>
      <c r="F66" s="223" t="e">
        <f t="shared" si="60"/>
        <v>#N/A</v>
      </c>
      <c r="G66" s="6"/>
      <c r="H66" s="248">
        <f t="shared" ref="H66:J66" si="63">C66</f>
        <v>4618356</v>
      </c>
      <c r="I66" s="240">
        <f t="shared" si="63"/>
        <v>11636</v>
      </c>
      <c r="J66" s="223">
        <f t="shared" si="63"/>
        <v>50356210</v>
      </c>
      <c r="K66" s="223" t="e">
        <f t="shared" si="62"/>
        <v>#N/A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223">
        <v>1871853398</v>
      </c>
      <c r="D67" s="223" t="e">
        <f>D64</f>
        <v>#N/A</v>
      </c>
      <c r="E67" s="249">
        <v>20506658968</v>
      </c>
      <c r="F67" s="223" t="e">
        <f t="shared" si="60"/>
        <v>#N/A</v>
      </c>
      <c r="G67" s="6"/>
      <c r="H67" s="240">
        <f t="shared" ref="H67:J67" si="64">C67</f>
        <v>1871853398</v>
      </c>
      <c r="I67" s="223" t="e">
        <f t="shared" si="64"/>
        <v>#N/A</v>
      </c>
      <c r="J67" s="223">
        <f t="shared" si="64"/>
        <v>20506658968</v>
      </c>
      <c r="K67" s="223" t="e">
        <f t="shared" si="62"/>
        <v>#N/A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237" t="s">
        <v>237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222" t="e">
        <f>+F65+F66+F67-K65-K66-K67</f>
        <v>#N/A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A33:B3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PRESENTACION</vt:lpstr>
      <vt:lpstr>DEFINICION DE FACTORES</vt:lpstr>
      <vt:lpstr>PONDERADOS</vt:lpstr>
      <vt:lpstr>MERCADO LABORAL</vt:lpstr>
      <vt:lpstr>JERARQUIZACION CUALITATIVA</vt:lpstr>
      <vt:lpstr>VALORACION</vt:lpstr>
      <vt:lpstr>PONDERACIÓN</vt:lpstr>
      <vt:lpstr>PUNTOS</vt:lpstr>
      <vt:lpstr>HOJA MAESTRA DE VALORACION</vt:lpstr>
      <vt:lpstr>METODO DETERMINANTE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</dc:creator>
  <cp:lastModifiedBy>SENA</cp:lastModifiedBy>
  <dcterms:created xsi:type="dcterms:W3CDTF">2022-05-24T17:35:33Z</dcterms:created>
  <dcterms:modified xsi:type="dcterms:W3CDTF">2022-09-07T20:25:26Z</dcterms:modified>
</cp:coreProperties>
</file>